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OLETINES PARA ING. DANNY\Boletin 2015\"/>
    </mc:Choice>
  </mc:AlternateContent>
  <bookViews>
    <workbookView xWindow="0" yWindow="0" windowWidth="24000" windowHeight="943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4" i="1" l="1"/>
  <c r="C84" i="1"/>
  <c r="D85" i="1"/>
  <c r="D86" i="1"/>
  <c r="B88" i="1"/>
  <c r="C88" i="1"/>
  <c r="D88" i="1" s="1"/>
  <c r="D89" i="1"/>
  <c r="D90" i="1"/>
  <c r="B92" i="1"/>
  <c r="C92" i="1"/>
  <c r="D93" i="1"/>
  <c r="D94" i="1"/>
  <c r="B97" i="1"/>
  <c r="C97" i="1"/>
  <c r="D98" i="1"/>
  <c r="D99" i="1"/>
  <c r="D100" i="1"/>
  <c r="D101" i="1"/>
  <c r="D102" i="1"/>
  <c r="D103" i="1"/>
  <c r="B105" i="1"/>
  <c r="C105" i="1"/>
  <c r="D106" i="1"/>
  <c r="D107" i="1"/>
  <c r="D108" i="1"/>
  <c r="D109" i="1"/>
  <c r="D110" i="1"/>
  <c r="B112" i="1"/>
  <c r="C112" i="1"/>
  <c r="D113" i="1"/>
  <c r="D114" i="1"/>
  <c r="B116" i="1"/>
  <c r="C116" i="1"/>
  <c r="D116" i="1" s="1"/>
  <c r="D117" i="1"/>
  <c r="D118" i="1"/>
  <c r="C121" i="1"/>
  <c r="B122" i="1"/>
  <c r="B123" i="1"/>
  <c r="D123" i="1" s="1"/>
  <c r="B124" i="1"/>
  <c r="D124" i="1" s="1"/>
  <c r="B125" i="1"/>
  <c r="D125" i="1"/>
  <c r="B126" i="1"/>
  <c r="D126" i="1" s="1"/>
  <c r="B127" i="1"/>
  <c r="D127" i="1" s="1"/>
  <c r="B128" i="1"/>
  <c r="D128" i="1" s="1"/>
  <c r="B130" i="1"/>
  <c r="C130" i="1"/>
  <c r="C120" i="1" s="1"/>
  <c r="D131" i="1"/>
  <c r="D132" i="1"/>
  <c r="D135" i="1"/>
  <c r="D105" i="1" l="1"/>
  <c r="B121" i="1"/>
  <c r="B120" i="1" s="1"/>
  <c r="D120" i="1" s="1"/>
  <c r="D97" i="1"/>
  <c r="D92" i="1"/>
  <c r="C82" i="1"/>
  <c r="D112" i="1"/>
  <c r="B82" i="1"/>
  <c r="D130" i="1"/>
  <c r="D84" i="1"/>
  <c r="D122" i="1"/>
  <c r="D82" i="1" l="1"/>
  <c r="D121" i="1"/>
</calcChain>
</file>

<file path=xl/sharedStrings.xml><?xml version="1.0" encoding="utf-8"?>
<sst xmlns="http://schemas.openxmlformats.org/spreadsheetml/2006/main" count="116" uniqueCount="98">
  <si>
    <t>DATOS E INDICADORES DE LA GESTIÓN UNIVERSITARIA</t>
  </si>
  <si>
    <t>AÑOS 2014 VS 2015</t>
  </si>
  <si>
    <t>DETALLE</t>
  </si>
  <si>
    <t>∆ (%)</t>
  </si>
  <si>
    <t>NÚMERO DE CARRERAS:  (1)</t>
  </si>
  <si>
    <t xml:space="preserve">  Doctorado</t>
  </si>
  <si>
    <t xml:space="preserve">  Maestrías</t>
  </si>
  <si>
    <t xml:space="preserve">  Post-Grados </t>
  </si>
  <si>
    <t xml:space="preserve"> </t>
  </si>
  <si>
    <t xml:space="preserve">  Licenciaturas</t>
  </si>
  <si>
    <t xml:space="preserve">  Técnicas </t>
  </si>
  <si>
    <t>MATRÍCULA</t>
  </si>
  <si>
    <t>POR CLASE DE INGRESO:</t>
  </si>
  <si>
    <t xml:space="preserve">  Primer Ingreso</t>
  </si>
  <si>
    <t xml:space="preserve">  Reingreso</t>
  </si>
  <si>
    <t>POR NIVEL ACADÉMICO:</t>
  </si>
  <si>
    <t xml:space="preserve">  Maestría</t>
  </si>
  <si>
    <t xml:space="preserve">  Post-Grado </t>
  </si>
  <si>
    <t xml:space="preserve">  Diplomado</t>
  </si>
  <si>
    <t xml:space="preserve">  Licenciatura </t>
  </si>
  <si>
    <t xml:space="preserve">  Técnico</t>
  </si>
  <si>
    <t>POR SEXO:</t>
  </si>
  <si>
    <t xml:space="preserve">  Hombres</t>
  </si>
  <si>
    <t xml:space="preserve">  Mujeres</t>
  </si>
  <si>
    <t>POR TURNO:</t>
  </si>
  <si>
    <t xml:space="preserve">  Diurno</t>
  </si>
  <si>
    <t xml:space="preserve">  Nocturno</t>
  </si>
  <si>
    <t>POR FACULTAD:</t>
  </si>
  <si>
    <t xml:space="preserve">  Civil</t>
  </si>
  <si>
    <t xml:space="preserve">  Eléctrica</t>
  </si>
  <si>
    <t xml:space="preserve">  Industrial</t>
  </si>
  <si>
    <t xml:space="preserve">  Mecánica</t>
  </si>
  <si>
    <t xml:space="preserve">  Sistemas Computacionales</t>
  </si>
  <si>
    <t xml:space="preserve">  Ciencias y Tecnología</t>
  </si>
  <si>
    <t>POR SEDE:</t>
  </si>
  <si>
    <t>PANAMÁ:</t>
  </si>
  <si>
    <t xml:space="preserve">  Víctor Levi Sasso</t>
  </si>
  <si>
    <t xml:space="preserve">  Howard</t>
  </si>
  <si>
    <t>SEDES REGIONALES:</t>
  </si>
  <si>
    <t xml:space="preserve">  Azuero</t>
  </si>
  <si>
    <t xml:space="preserve">  Bocas del Toro</t>
  </si>
  <si>
    <t xml:space="preserve">  Coclé</t>
  </si>
  <si>
    <t xml:space="preserve">  Colón</t>
  </si>
  <si>
    <t xml:space="preserve">  Chiriquí</t>
  </si>
  <si>
    <t xml:space="preserve">  Panamá  Oeste</t>
  </si>
  <si>
    <t xml:space="preserve">  Veraguas</t>
  </si>
  <si>
    <t xml:space="preserve">GRADUADOS </t>
  </si>
  <si>
    <t xml:space="preserve">POR SEDE:  </t>
  </si>
  <si>
    <t xml:space="preserve">  Panamá</t>
  </si>
  <si>
    <t xml:space="preserve">  Sedes Regionales</t>
  </si>
  <si>
    <t>AÑOS 2014 VS 2015 (Conclusión)</t>
  </si>
  <si>
    <t>PERSONAL DOCENTE</t>
  </si>
  <si>
    <t>POR SEDE Y SEXO:</t>
  </si>
  <si>
    <t xml:space="preserve">   PANAMÁ:</t>
  </si>
  <si>
    <t xml:space="preserve">      Hombres</t>
  </si>
  <si>
    <t xml:space="preserve">      Mujeres</t>
  </si>
  <si>
    <t>DOCENTES</t>
  </si>
  <si>
    <t xml:space="preserve">  SEDES  REGIONALES:</t>
  </si>
  <si>
    <t>INVESTIGADORES</t>
  </si>
  <si>
    <t xml:space="preserve">       Hombres</t>
  </si>
  <si>
    <t>ADMINISTRATIVOS</t>
  </si>
  <si>
    <t xml:space="preserve">       Mujeres</t>
  </si>
  <si>
    <t xml:space="preserve">POR TIEMPO DE DEDICACIÓN: </t>
  </si>
  <si>
    <t xml:space="preserve">    Tiempo Completo</t>
  </si>
  <si>
    <t xml:space="preserve">    Tiempo Parcial</t>
  </si>
  <si>
    <t xml:space="preserve">POR  SEDE Y CATEGORÍA </t>
  </si>
  <si>
    <t xml:space="preserve">  PANAMÁ:</t>
  </si>
  <si>
    <t xml:space="preserve">      Titulares</t>
  </si>
  <si>
    <t xml:space="preserve">      Agregados</t>
  </si>
  <si>
    <t xml:space="preserve">      Adjuntos</t>
  </si>
  <si>
    <t xml:space="preserve">      Especiales</t>
  </si>
  <si>
    <t xml:space="preserve">      Instructores A</t>
  </si>
  <si>
    <t xml:space="preserve">      Instructores B</t>
  </si>
  <si>
    <t>SEDES  REGIONALES:</t>
  </si>
  <si>
    <t xml:space="preserve">       Adjuntos</t>
  </si>
  <si>
    <t xml:space="preserve">       Especiales</t>
  </si>
  <si>
    <t xml:space="preserve">       Instructores A</t>
  </si>
  <si>
    <t xml:space="preserve">       Instructores B</t>
  </si>
  <si>
    <t>PERSONAL DE INVESTIGACIÓN</t>
  </si>
  <si>
    <t>PERSONAL ADMINISTRATIVO</t>
  </si>
  <si>
    <t>FUNCIONAMIENTO</t>
  </si>
  <si>
    <t>PRESUPUESTO TOTAL  (2)</t>
  </si>
  <si>
    <t>INVERSIONES</t>
  </si>
  <si>
    <t xml:space="preserve">  Funcionamiento</t>
  </si>
  <si>
    <t xml:space="preserve">   Servicios Personales</t>
  </si>
  <si>
    <t xml:space="preserve">   Servicios no Personales</t>
  </si>
  <si>
    <t xml:space="preserve">   Materiales y Suministros</t>
  </si>
  <si>
    <t xml:space="preserve">   Maquinaria y Equipo</t>
  </si>
  <si>
    <t xml:space="preserve">   Inversiones Financieras</t>
  </si>
  <si>
    <t xml:space="preserve">   Transferencias Corrientes</t>
  </si>
  <si>
    <t xml:space="preserve">   Deuda Interna</t>
  </si>
  <si>
    <t xml:space="preserve">  Inversiones</t>
  </si>
  <si>
    <t xml:space="preserve">   Construcciones Educativas</t>
  </si>
  <si>
    <t xml:space="preserve">   Mobiliario, Libros y Equipo </t>
  </si>
  <si>
    <t xml:space="preserve">   Invest. Transferencia de Tecnología</t>
  </si>
  <si>
    <t>COSTO POR ESTUDIANTES</t>
  </si>
  <si>
    <t>(1) Incluye solamente las carreras que tuvieron matrícula.</t>
  </si>
  <si>
    <t>(2) Presupuesto modificado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</si>
</sst>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_ ;\-#,##0.0\ "/>
    <numFmt numFmtId="166" formatCode="#,##0.0_);\(#,##0.0\)"/>
  </numFmts>
  <fonts count="19" x14ac:knownFonts="1">
    <font>
      <sz val="11"/>
      <color theme="1"/>
      <name val="Calibri"/>
      <family val="2"/>
      <scheme val="minor"/>
    </font>
    <font>
      <b/>
      <sz val="12"/>
      <color indexed="18"/>
      <name val="Arial"/>
      <family val="2"/>
    </font>
    <font>
      <sz val="12"/>
      <color indexed="18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b/>
      <sz val="9"/>
      <color indexed="18"/>
      <name val="Arial"/>
      <family val="2"/>
    </font>
    <font>
      <b/>
      <sz val="11"/>
      <color indexed="18"/>
      <name val="Arial"/>
      <family val="2"/>
    </font>
    <font>
      <b/>
      <u/>
      <sz val="11"/>
      <color indexed="18"/>
      <name val="Arial"/>
      <family val="2"/>
    </font>
    <font>
      <sz val="11"/>
      <color indexed="18"/>
      <name val="Arial"/>
      <family val="2"/>
    </font>
    <font>
      <u/>
      <sz val="11"/>
      <color indexed="18"/>
      <name val="Arial"/>
      <family val="2"/>
    </font>
    <font>
      <sz val="11"/>
      <color rgb="FF002060"/>
      <name val="Arial"/>
      <family val="2"/>
    </font>
    <font>
      <sz val="10"/>
      <color rgb="FF003499"/>
      <name val="Arial"/>
      <family val="2"/>
    </font>
    <font>
      <sz val="9"/>
      <color indexed="18"/>
      <name val="Arial"/>
      <family val="2"/>
    </font>
    <font>
      <sz val="12"/>
      <color rgb="FF0044CC"/>
      <name val="Arial"/>
      <family val="2"/>
    </font>
    <font>
      <b/>
      <sz val="12"/>
      <name val="Courier New"/>
      <family val="3"/>
    </font>
    <font>
      <sz val="8"/>
      <color indexed="18"/>
      <name val="Arial"/>
      <family val="2"/>
    </font>
    <font>
      <sz val="8"/>
      <color indexed="18"/>
      <name val="Arial Unicode MS"/>
      <family val="2"/>
    </font>
    <font>
      <b/>
      <sz val="8"/>
      <color indexed="18"/>
      <name val="Arial"/>
      <family val="2"/>
    </font>
    <font>
      <sz val="10"/>
      <color indexed="18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34"/>
      </patternFill>
    </fill>
    <fill>
      <patternFill patternType="solid">
        <fgColor theme="0"/>
        <bgColor indexed="3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-0.249977111117893"/>
        <bgColor indexed="50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59999389629810485"/>
        <bgColor indexed="26"/>
      </patternFill>
    </fill>
    <fill>
      <patternFill patternType="solid">
        <fgColor theme="4" tint="0.59999389629810485"/>
        <bgColor indexed="34"/>
      </patternFill>
    </fill>
    <fill>
      <patternFill patternType="solid">
        <fgColor theme="4" tint="0.79998168889431442"/>
        <bgColor indexed="3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double">
        <color indexed="9"/>
      </right>
      <top style="thin">
        <color indexed="18"/>
      </top>
      <bottom/>
      <diagonal/>
    </border>
    <border>
      <left style="double">
        <color indexed="9"/>
      </left>
      <right style="double">
        <color indexed="9"/>
      </right>
      <top style="thin">
        <color indexed="18"/>
      </top>
      <bottom/>
      <diagonal/>
    </border>
    <border>
      <left/>
      <right/>
      <top style="thin">
        <color indexed="18"/>
      </top>
      <bottom/>
      <diagonal/>
    </border>
    <border>
      <left/>
      <right style="double">
        <color indexed="9"/>
      </right>
      <top/>
      <bottom style="thin">
        <color indexed="18"/>
      </bottom>
      <diagonal/>
    </border>
    <border>
      <left style="double">
        <color indexed="9"/>
      </left>
      <right style="double">
        <color indexed="9"/>
      </right>
      <top/>
      <bottom style="thin">
        <color indexed="18"/>
      </bottom>
      <diagonal/>
    </border>
    <border>
      <left/>
      <right/>
      <top/>
      <bottom style="thin">
        <color indexed="18"/>
      </bottom>
      <diagonal/>
    </border>
    <border>
      <left style="thin">
        <color indexed="18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 applyBorder="1"/>
    <xf numFmtId="0" fontId="1" fillId="0" borderId="0" xfId="0" applyFont="1" applyBorder="1" applyAlignment="1">
      <alignment horizontal="center"/>
    </xf>
    <xf numFmtId="0" fontId="1" fillId="2" borderId="7" xfId="0" applyFont="1" applyFill="1" applyBorder="1" applyAlignment="1" applyProtection="1"/>
    <xf numFmtId="0" fontId="5" fillId="3" borderId="8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2" fillId="3" borderId="0" xfId="0" applyFont="1" applyFill="1" applyBorder="1"/>
    <xf numFmtId="0" fontId="0" fillId="3" borderId="0" xfId="0" applyFill="1"/>
    <xf numFmtId="0" fontId="5" fillId="4" borderId="8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2" fillId="4" borderId="0" xfId="0" applyFont="1" applyFill="1" applyBorder="1"/>
    <xf numFmtId="0" fontId="0" fillId="4" borderId="0" xfId="0" applyFill="1"/>
    <xf numFmtId="0" fontId="6" fillId="5" borderId="0" xfId="0" applyFont="1" applyFill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9" fillId="6" borderId="8" xfId="0" applyFont="1" applyFill="1" applyBorder="1" applyAlignment="1" applyProtection="1">
      <alignment vertical="center"/>
    </xf>
    <xf numFmtId="0" fontId="10" fillId="6" borderId="8" xfId="0" applyFont="1" applyFill="1" applyBorder="1" applyAlignment="1" applyProtection="1">
      <alignment vertical="center"/>
    </xf>
    <xf numFmtId="164" fontId="9" fillId="6" borderId="0" xfId="0" applyNumberFormat="1" applyFont="1" applyFill="1" applyBorder="1" applyAlignment="1" applyProtection="1">
      <alignment vertical="center"/>
    </xf>
    <xf numFmtId="0" fontId="0" fillId="0" borderId="0" xfId="0" applyFont="1"/>
    <xf numFmtId="1" fontId="8" fillId="0" borderId="8" xfId="0" applyNumberFormat="1" applyFont="1" applyBorder="1"/>
    <xf numFmtId="164" fontId="8" fillId="6" borderId="0" xfId="0" applyNumberFormat="1" applyFont="1" applyFill="1" applyBorder="1" applyAlignment="1" applyProtection="1">
      <alignment vertical="center"/>
    </xf>
    <xf numFmtId="165" fontId="2" fillId="0" borderId="0" xfId="0" applyNumberFormat="1" applyFont="1" applyBorder="1"/>
    <xf numFmtId="2" fontId="2" fillId="0" borderId="0" xfId="0" applyNumberFormat="1" applyFont="1" applyBorder="1"/>
    <xf numFmtId="164" fontId="2" fillId="0" borderId="0" xfId="0" applyNumberFormat="1" applyFont="1" applyBorder="1"/>
    <xf numFmtId="164" fontId="2" fillId="0" borderId="0" xfId="0" applyNumberFormat="1" applyFont="1" applyBorder="1" applyAlignment="1">
      <alignment vertical="center"/>
    </xf>
    <xf numFmtId="3" fontId="8" fillId="0" borderId="8" xfId="0" applyNumberFormat="1" applyFont="1" applyBorder="1"/>
    <xf numFmtId="0" fontId="11" fillId="0" borderId="0" xfId="0" applyFont="1"/>
    <xf numFmtId="3" fontId="6" fillId="0" borderId="8" xfId="0" applyNumberFormat="1" applyFont="1" applyBorder="1"/>
    <xf numFmtId="3" fontId="7" fillId="0" borderId="8" xfId="0" applyNumberFormat="1" applyFont="1" applyBorder="1"/>
    <xf numFmtId="164" fontId="7" fillId="6" borderId="0" xfId="0" applyNumberFormat="1" applyFont="1" applyFill="1" applyBorder="1" applyAlignment="1" applyProtection="1">
      <alignment vertical="center"/>
    </xf>
    <xf numFmtId="166" fontId="2" fillId="0" borderId="0" xfId="0" applyNumberFormat="1" applyFont="1" applyBorder="1"/>
    <xf numFmtId="1" fontId="8" fillId="0" borderId="8" xfId="0" applyNumberFormat="1" applyFont="1" applyBorder="1" applyAlignment="1">
      <alignment vertical="center"/>
    </xf>
    <xf numFmtId="3" fontId="7" fillId="3" borderId="8" xfId="0" applyNumberFormat="1" applyFont="1" applyFill="1" applyBorder="1" applyAlignment="1">
      <alignment vertical="center"/>
    </xf>
    <xf numFmtId="164" fontId="8" fillId="0" borderId="8" xfId="0" applyNumberFormat="1" applyFont="1" applyBorder="1"/>
    <xf numFmtId="1" fontId="6" fillId="0" borderId="8" xfId="0" applyNumberFormat="1" applyFont="1" applyBorder="1"/>
    <xf numFmtId="0" fontId="8" fillId="8" borderId="0" xfId="0" applyFont="1" applyFill="1" applyBorder="1" applyAlignment="1" applyProtection="1"/>
    <xf numFmtId="3" fontId="8" fillId="0" borderId="0" xfId="0" applyNumberFormat="1" applyFont="1" applyBorder="1"/>
    <xf numFmtId="164" fontId="8" fillId="0" borderId="0" xfId="0" applyNumberFormat="1" applyFont="1" applyBorder="1" applyAlignment="1">
      <alignment vertical="center"/>
    </xf>
    <xf numFmtId="0" fontId="8" fillId="0" borderId="8" xfId="0" applyFont="1" applyBorder="1"/>
    <xf numFmtId="0" fontId="7" fillId="0" borderId="8" xfId="0" applyFont="1" applyBorder="1"/>
    <xf numFmtId="0" fontId="12" fillId="0" borderId="0" xfId="0" applyFont="1" applyBorder="1"/>
    <xf numFmtId="0" fontId="13" fillId="0" borderId="0" xfId="0" applyFont="1"/>
    <xf numFmtId="0" fontId="8" fillId="0" borderId="8" xfId="0" applyFont="1" applyFill="1" applyBorder="1"/>
    <xf numFmtId="0" fontId="8" fillId="0" borderId="8" xfId="0" applyFont="1" applyBorder="1" applyAlignment="1">
      <alignment vertical="center"/>
    </xf>
    <xf numFmtId="164" fontId="6" fillId="6" borderId="0" xfId="0" applyNumberFormat="1" applyFont="1" applyFill="1" applyBorder="1" applyAlignment="1" applyProtection="1">
      <alignment vertical="center"/>
    </xf>
    <xf numFmtId="2" fontId="1" fillId="0" borderId="0" xfId="0" applyNumberFormat="1" applyFont="1" applyBorder="1"/>
    <xf numFmtId="0" fontId="1" fillId="0" borderId="0" xfId="0" applyFont="1" applyBorder="1"/>
    <xf numFmtId="0" fontId="14" fillId="0" borderId="0" xfId="0" applyFont="1"/>
    <xf numFmtId="3" fontId="6" fillId="7" borderId="8" xfId="0" applyNumberFormat="1" applyFont="1" applyFill="1" applyBorder="1"/>
    <xf numFmtId="164" fontId="6" fillId="5" borderId="0" xfId="0" applyNumberFormat="1" applyFont="1" applyFill="1" applyBorder="1" applyAlignment="1" applyProtection="1">
      <alignment vertical="center"/>
    </xf>
    <xf numFmtId="3" fontId="8" fillId="0" borderId="10" xfId="0" applyNumberFormat="1" applyFont="1" applyBorder="1"/>
    <xf numFmtId="164" fontId="8" fillId="6" borderId="11" xfId="0" applyNumberFormat="1" applyFont="1" applyFill="1" applyBorder="1" applyAlignment="1" applyProtection="1">
      <alignment vertical="center"/>
    </xf>
    <xf numFmtId="0" fontId="15" fillId="8" borderId="0" xfId="0" applyFont="1" applyFill="1" applyBorder="1" applyAlignment="1" applyProtection="1"/>
    <xf numFmtId="0" fontId="16" fillId="8" borderId="0" xfId="0" applyFont="1" applyFill="1" applyBorder="1" applyAlignment="1" applyProtection="1"/>
    <xf numFmtId="0" fontId="5" fillId="0" borderId="0" xfId="0" applyFont="1" applyBorder="1"/>
    <xf numFmtId="0" fontId="15" fillId="0" borderId="0" xfId="0" applyFont="1" applyBorder="1"/>
    <xf numFmtId="0" fontId="17" fillId="0" borderId="0" xfId="0" applyFont="1" applyBorder="1"/>
    <xf numFmtId="0" fontId="2" fillId="0" borderId="0" xfId="0" applyFont="1" applyFill="1" applyBorder="1" applyAlignment="1" applyProtection="1"/>
    <xf numFmtId="0" fontId="18" fillId="0" borderId="0" xfId="0" applyFont="1" applyBorder="1"/>
    <xf numFmtId="0" fontId="1" fillId="12" borderId="0" xfId="0" applyFont="1" applyFill="1" applyBorder="1" applyAlignment="1" applyProtection="1"/>
    <xf numFmtId="0" fontId="8" fillId="13" borderId="0" xfId="0" applyFont="1" applyFill="1" applyBorder="1" applyAlignment="1" applyProtection="1">
      <alignment vertical="center"/>
    </xf>
    <xf numFmtId="0" fontId="8" fillId="12" borderId="0" xfId="0" applyFont="1" applyFill="1" applyBorder="1" applyAlignment="1" applyProtection="1"/>
    <xf numFmtId="0" fontId="6" fillId="12" borderId="0" xfId="0" applyFont="1" applyFill="1" applyBorder="1" applyAlignment="1" applyProtection="1"/>
    <xf numFmtId="0" fontId="8" fillId="9" borderId="0" xfId="0" applyFont="1" applyFill="1" applyBorder="1"/>
    <xf numFmtId="0" fontId="8" fillId="12" borderId="0" xfId="0" applyFont="1" applyFill="1" applyBorder="1"/>
    <xf numFmtId="0" fontId="8" fillId="9" borderId="0" xfId="0" applyFont="1" applyFill="1" applyBorder="1" applyAlignment="1">
      <alignment vertical="center"/>
    </xf>
    <xf numFmtId="0" fontId="6" fillId="13" borderId="0" xfId="0" applyFont="1" applyFill="1" applyBorder="1" applyAlignment="1" applyProtection="1">
      <alignment vertical="center"/>
    </xf>
    <xf numFmtId="0" fontId="8" fillId="12" borderId="9" xfId="0" applyFont="1" applyFill="1" applyBorder="1" applyAlignment="1" applyProtection="1"/>
    <xf numFmtId="0" fontId="6" fillId="14" borderId="0" xfId="0" applyFont="1" applyFill="1" applyBorder="1" applyAlignment="1" applyProtection="1">
      <alignment vertical="center"/>
    </xf>
    <xf numFmtId="0" fontId="7" fillId="14" borderId="8" xfId="0" applyFont="1" applyFill="1" applyBorder="1" applyAlignment="1" applyProtection="1">
      <alignment vertical="center"/>
    </xf>
    <xf numFmtId="164" fontId="7" fillId="14" borderId="0" xfId="0" applyNumberFormat="1" applyFont="1" applyFill="1" applyBorder="1" applyAlignment="1" applyProtection="1">
      <alignment vertical="center"/>
    </xf>
    <xf numFmtId="3" fontId="7" fillId="14" borderId="8" xfId="0" applyNumberFormat="1" applyFont="1" applyFill="1" applyBorder="1" applyAlignment="1" applyProtection="1">
      <alignment vertical="center"/>
    </xf>
    <xf numFmtId="3" fontId="7" fillId="15" borderId="8" xfId="0" applyNumberFormat="1" applyFont="1" applyFill="1" applyBorder="1" applyAlignment="1">
      <alignment vertical="center"/>
    </xf>
    <xf numFmtId="0" fontId="7" fillId="15" borderId="8" xfId="0" applyFont="1" applyFill="1" applyBorder="1" applyAlignment="1">
      <alignment vertical="center"/>
    </xf>
    <xf numFmtId="0" fontId="1" fillId="0" borderId="0" xfId="0" applyFont="1" applyBorder="1" applyAlignment="1">
      <alignment horizontal="center"/>
    </xf>
    <xf numFmtId="0" fontId="3" fillId="10" borderId="1" xfId="0" applyFont="1" applyFill="1" applyBorder="1" applyAlignment="1">
      <alignment horizontal="center" vertical="center" wrapText="1"/>
    </xf>
    <xf numFmtId="0" fontId="0" fillId="11" borderId="4" xfId="0" applyFont="1" applyFill="1" applyBorder="1" applyAlignment="1">
      <alignment horizontal="center" vertical="center" wrapText="1"/>
    </xf>
    <xf numFmtId="0" fontId="3" fillId="10" borderId="2" xfId="0" applyFont="1" applyFill="1" applyBorder="1" applyAlignment="1">
      <alignment horizontal="center" vertical="center" wrapText="1"/>
    </xf>
    <xf numFmtId="0" fontId="0" fillId="11" borderId="5" xfId="0" applyFont="1" applyFill="1" applyBorder="1" applyAlignment="1">
      <alignment horizontal="center" vertical="center" wrapText="1"/>
    </xf>
    <xf numFmtId="0" fontId="4" fillId="10" borderId="3" xfId="0" applyFont="1" applyFill="1" applyBorder="1" applyAlignment="1">
      <alignment horizontal="center" vertical="center"/>
    </xf>
    <xf numFmtId="0" fontId="4" fillId="10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165"/>
  <sheetViews>
    <sheetView showGridLines="0" showZeros="0" tabSelected="1" topLeftCell="A68" workbookViewId="0">
      <selection activeCell="D82" sqref="D82"/>
    </sheetView>
  </sheetViews>
  <sheetFormatPr baseColWidth="10" defaultColWidth="23.42578125" defaultRowHeight="15.75" x14ac:dyDescent="0.25"/>
  <cols>
    <col min="1" max="1" width="39.42578125" style="1" customWidth="1"/>
    <col min="2" max="4" width="17.5703125" style="1" customWidth="1"/>
    <col min="5" max="11" width="9.5703125" style="1" customWidth="1"/>
    <col min="12" max="12" width="23.7109375" style="1" customWidth="1"/>
    <col min="13" max="14" width="23.42578125" style="1" customWidth="1"/>
    <col min="15" max="15" width="15.42578125" style="1" customWidth="1"/>
    <col min="16" max="252" width="23.42578125" style="1" customWidth="1"/>
  </cols>
  <sheetData>
    <row r="1" spans="1:253" ht="18.75" customHeight="1" x14ac:dyDescent="0.25">
      <c r="A1" s="73" t="s">
        <v>0</v>
      </c>
      <c r="B1" s="73"/>
      <c r="C1" s="73"/>
      <c r="D1" s="73"/>
    </row>
    <row r="2" spans="1:253" ht="18.75" customHeight="1" x14ac:dyDescent="0.25">
      <c r="A2" s="73" t="s">
        <v>1</v>
      </c>
      <c r="B2" s="73"/>
      <c r="C2" s="73"/>
      <c r="D2" s="73"/>
    </row>
    <row r="3" spans="1:253" ht="9.75" customHeight="1" x14ac:dyDescent="0.25">
      <c r="A3" s="2"/>
      <c r="B3" s="2"/>
      <c r="C3" s="2"/>
    </row>
    <row r="4" spans="1:253" ht="15.75" customHeight="1" x14ac:dyDescent="0.25">
      <c r="A4" s="74" t="s">
        <v>2</v>
      </c>
      <c r="B4" s="76">
        <v>2014</v>
      </c>
      <c r="C4" s="76">
        <v>2015</v>
      </c>
      <c r="D4" s="78" t="s">
        <v>3</v>
      </c>
    </row>
    <row r="5" spans="1:253" ht="15.75" customHeight="1" x14ac:dyDescent="0.25">
      <c r="A5" s="75"/>
      <c r="B5" s="77"/>
      <c r="C5" s="77"/>
      <c r="D5" s="79"/>
    </row>
    <row r="6" spans="1:253" s="7" customFormat="1" ht="3.75" customHeight="1" x14ac:dyDescent="0.25">
      <c r="A6" s="58"/>
      <c r="B6" s="3"/>
      <c r="C6" s="4"/>
      <c r="D6" s="5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</row>
    <row r="7" spans="1:253" s="11" customFormat="1" ht="3.75" customHeight="1" x14ac:dyDescent="0.25">
      <c r="A7" s="58"/>
      <c r="B7" s="3"/>
      <c r="C7" s="8"/>
      <c r="D7" s="9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0"/>
      <c r="HD7" s="10"/>
      <c r="HE7" s="10"/>
      <c r="HF7" s="10"/>
      <c r="HG7" s="10"/>
      <c r="HH7" s="10"/>
      <c r="HI7" s="10"/>
      <c r="HJ7" s="10"/>
      <c r="HK7" s="10"/>
      <c r="HL7" s="10"/>
      <c r="HM7" s="10"/>
      <c r="HN7" s="10"/>
      <c r="HO7" s="10"/>
      <c r="HP7" s="10"/>
      <c r="HQ7" s="10"/>
      <c r="HR7" s="10"/>
      <c r="HS7" s="10"/>
      <c r="HT7" s="10"/>
      <c r="HU7" s="10"/>
      <c r="HV7" s="10"/>
      <c r="HW7" s="10"/>
      <c r="HX7" s="10"/>
      <c r="HY7" s="10"/>
      <c r="HZ7" s="10"/>
      <c r="IA7" s="10"/>
      <c r="IB7" s="10"/>
      <c r="IC7" s="10"/>
      <c r="ID7" s="10"/>
      <c r="IE7" s="10"/>
      <c r="IF7" s="10"/>
      <c r="IG7" s="10"/>
      <c r="IH7" s="10"/>
      <c r="II7" s="10"/>
      <c r="IJ7" s="10"/>
      <c r="IK7" s="10"/>
      <c r="IL7" s="10"/>
      <c r="IM7" s="10"/>
      <c r="IN7" s="10"/>
      <c r="IO7" s="10"/>
      <c r="IP7" s="10"/>
      <c r="IQ7" s="10"/>
      <c r="IR7" s="10"/>
    </row>
    <row r="8" spans="1:253" s="13" customFormat="1" ht="20.85" customHeight="1" x14ac:dyDescent="0.25">
      <c r="A8" s="67" t="s">
        <v>4</v>
      </c>
      <c r="B8" s="68">
        <v>84</v>
      </c>
      <c r="C8" s="68">
        <v>84</v>
      </c>
      <c r="D8" s="69">
        <v>0</v>
      </c>
      <c r="IS8"/>
    </row>
    <row r="9" spans="1:253" s="13" customFormat="1" ht="20.85" customHeight="1" x14ac:dyDescent="0.25">
      <c r="A9" s="59" t="s">
        <v>5</v>
      </c>
      <c r="B9" s="14"/>
      <c r="C9" s="15">
        <v>1</v>
      </c>
      <c r="D9" s="16"/>
      <c r="IS9" s="17"/>
    </row>
    <row r="10" spans="1:253" ht="15.75" customHeight="1" x14ac:dyDescent="0.25">
      <c r="A10" s="60" t="s">
        <v>6</v>
      </c>
      <c r="B10" s="18">
        <v>20</v>
      </c>
      <c r="C10" s="18">
        <v>23</v>
      </c>
      <c r="D10" s="19">
        <v>15</v>
      </c>
      <c r="E10" s="20"/>
      <c r="F10" s="20"/>
      <c r="G10" s="20"/>
      <c r="H10" s="20"/>
      <c r="I10" s="20"/>
      <c r="J10" s="20"/>
      <c r="K10" s="20"/>
      <c r="M10" s="21"/>
      <c r="N10" s="21"/>
      <c r="O10" s="22"/>
    </row>
    <row r="11" spans="1:253" ht="15.75" customHeight="1" x14ac:dyDescent="0.25">
      <c r="A11" s="60" t="s">
        <v>7</v>
      </c>
      <c r="B11" s="18">
        <v>7</v>
      </c>
      <c r="C11" s="18">
        <v>7</v>
      </c>
      <c r="D11" s="19">
        <v>0</v>
      </c>
      <c r="E11" s="20"/>
      <c r="F11" s="20"/>
      <c r="G11" s="20"/>
      <c r="H11" s="20"/>
      <c r="I11" s="20"/>
      <c r="J11" s="20"/>
      <c r="K11" s="20"/>
      <c r="L11" s="1" t="s">
        <v>8</v>
      </c>
      <c r="M11" s="21"/>
      <c r="N11" s="21"/>
    </row>
    <row r="12" spans="1:253" ht="15.75" customHeight="1" x14ac:dyDescent="0.25">
      <c r="A12" s="60" t="s">
        <v>9</v>
      </c>
      <c r="B12" s="18">
        <v>47</v>
      </c>
      <c r="C12" s="18">
        <v>45</v>
      </c>
      <c r="D12" s="19">
        <v>-4.2553191489361701</v>
      </c>
      <c r="E12" s="20"/>
      <c r="F12" s="20"/>
      <c r="G12" s="20"/>
      <c r="H12" s="20"/>
      <c r="I12" s="20"/>
      <c r="J12" s="20"/>
      <c r="K12" s="20"/>
      <c r="M12" s="21"/>
      <c r="N12" s="21"/>
    </row>
    <row r="13" spans="1:253" ht="15.75" customHeight="1" x14ac:dyDescent="0.25">
      <c r="A13" s="60" t="s">
        <v>10</v>
      </c>
      <c r="B13" s="18">
        <v>10</v>
      </c>
      <c r="C13" s="18">
        <v>8</v>
      </c>
      <c r="D13" s="19">
        <v>-20</v>
      </c>
      <c r="E13" s="20"/>
      <c r="F13" s="20"/>
      <c r="G13" s="20"/>
      <c r="H13" s="20"/>
      <c r="I13" s="20"/>
      <c r="J13" s="20"/>
      <c r="K13" s="20"/>
    </row>
    <row r="14" spans="1:253" ht="4.5" customHeight="1" x14ac:dyDescent="0.25">
      <c r="A14" s="60"/>
      <c r="B14" s="18"/>
      <c r="C14" s="18"/>
      <c r="D14" s="19"/>
    </row>
    <row r="15" spans="1:253" s="13" customFormat="1" ht="15.75" customHeight="1" x14ac:dyDescent="0.25">
      <c r="A15" s="67" t="s">
        <v>11</v>
      </c>
      <c r="B15" s="70">
        <v>20507</v>
      </c>
      <c r="C15" s="70">
        <v>21470</v>
      </c>
      <c r="D15" s="69">
        <v>4.695957477934364</v>
      </c>
      <c r="O15" s="23"/>
      <c r="IS15"/>
    </row>
    <row r="16" spans="1:253" ht="15.75" customHeight="1" x14ac:dyDescent="0.25">
      <c r="A16" s="61" t="s">
        <v>12</v>
      </c>
      <c r="B16" s="24"/>
      <c r="C16" s="24"/>
      <c r="D16" s="19"/>
    </row>
    <row r="17" spans="1:15" x14ac:dyDescent="0.25">
      <c r="A17" s="60" t="s">
        <v>13</v>
      </c>
      <c r="B17" s="24">
        <v>4233</v>
      </c>
      <c r="C17" s="24">
        <v>4293</v>
      </c>
      <c r="D17" s="19">
        <v>1.4174344436569808</v>
      </c>
    </row>
    <row r="18" spans="1:15" x14ac:dyDescent="0.25">
      <c r="A18" s="60" t="s">
        <v>14</v>
      </c>
      <c r="B18" s="24">
        <v>16274</v>
      </c>
      <c r="C18" s="24">
        <v>17177</v>
      </c>
      <c r="D18" s="19">
        <v>5.5487280324443899</v>
      </c>
    </row>
    <row r="19" spans="1:15" x14ac:dyDescent="0.25">
      <c r="A19" s="60"/>
      <c r="B19" s="24"/>
      <c r="C19" s="24"/>
      <c r="D19" s="19"/>
    </row>
    <row r="20" spans="1:15" x14ac:dyDescent="0.25">
      <c r="A20" s="61" t="s">
        <v>15</v>
      </c>
      <c r="B20" s="24"/>
      <c r="C20" s="24"/>
      <c r="D20" s="19"/>
    </row>
    <row r="21" spans="1:15" x14ac:dyDescent="0.25">
      <c r="A21" s="60" t="s">
        <v>5</v>
      </c>
      <c r="B21" s="24"/>
      <c r="C21" s="24">
        <v>1</v>
      </c>
      <c r="D21" s="19"/>
    </row>
    <row r="22" spans="1:15" x14ac:dyDescent="0.25">
      <c r="A22" s="60" t="s">
        <v>16</v>
      </c>
      <c r="B22" s="24">
        <v>736</v>
      </c>
      <c r="C22" s="24">
        <v>871</v>
      </c>
      <c r="D22" s="19">
        <v>18.342391304347828</v>
      </c>
    </row>
    <row r="23" spans="1:15" x14ac:dyDescent="0.25">
      <c r="A23" s="60" t="s">
        <v>17</v>
      </c>
      <c r="B23" s="24">
        <v>197</v>
      </c>
      <c r="C23" s="24">
        <v>222</v>
      </c>
      <c r="D23" s="19">
        <v>12.690355329949238</v>
      </c>
      <c r="O23" s="21"/>
    </row>
    <row r="24" spans="1:15" x14ac:dyDescent="0.25">
      <c r="A24" s="60" t="s">
        <v>18</v>
      </c>
      <c r="B24" s="24">
        <v>9</v>
      </c>
      <c r="C24" s="24">
        <v>18</v>
      </c>
      <c r="D24" s="19">
        <v>100</v>
      </c>
      <c r="O24" s="21"/>
    </row>
    <row r="25" spans="1:15" x14ac:dyDescent="0.25">
      <c r="A25" s="60" t="s">
        <v>19</v>
      </c>
      <c r="B25" s="24">
        <v>19294</v>
      </c>
      <c r="C25" s="24">
        <v>20070</v>
      </c>
      <c r="D25" s="19">
        <v>4.0219757437545347</v>
      </c>
      <c r="O25" s="21"/>
    </row>
    <row r="26" spans="1:15" x14ac:dyDescent="0.25">
      <c r="A26" s="60" t="s">
        <v>20</v>
      </c>
      <c r="B26" s="24">
        <v>271</v>
      </c>
      <c r="C26" s="24">
        <v>288</v>
      </c>
      <c r="D26" s="19">
        <v>6.2730627306273057</v>
      </c>
      <c r="O26" s="21"/>
    </row>
    <row r="27" spans="1:15" x14ac:dyDescent="0.25">
      <c r="A27" s="60"/>
      <c r="B27" s="24"/>
      <c r="C27" s="24"/>
      <c r="D27" s="19"/>
      <c r="M27" s="25"/>
      <c r="N27" s="25"/>
    </row>
    <row r="28" spans="1:15" x14ac:dyDescent="0.25">
      <c r="A28" s="61" t="s">
        <v>21</v>
      </c>
      <c r="B28" s="24"/>
      <c r="C28" s="24"/>
      <c r="D28" s="19"/>
      <c r="M28"/>
      <c r="N28"/>
    </row>
    <row r="29" spans="1:15" x14ac:dyDescent="0.25">
      <c r="A29" s="60" t="s">
        <v>22</v>
      </c>
      <c r="B29" s="24">
        <v>12748</v>
      </c>
      <c r="C29" s="24">
        <v>13173</v>
      </c>
      <c r="D29" s="19">
        <v>3.333856291182931</v>
      </c>
      <c r="M29"/>
      <c r="N29"/>
    </row>
    <row r="30" spans="1:15" x14ac:dyDescent="0.25">
      <c r="A30" s="60" t="s">
        <v>23</v>
      </c>
      <c r="B30" s="24">
        <v>7759</v>
      </c>
      <c r="C30" s="24">
        <v>8297</v>
      </c>
      <c r="D30" s="19">
        <v>6.9338832323753055</v>
      </c>
      <c r="M30"/>
      <c r="N30"/>
    </row>
    <row r="31" spans="1:15" x14ac:dyDescent="0.25">
      <c r="A31" s="60"/>
      <c r="B31" s="26"/>
      <c r="C31" s="26"/>
      <c r="D31" s="19"/>
    </row>
    <row r="32" spans="1:15" x14ac:dyDescent="0.25">
      <c r="A32" s="61" t="s">
        <v>24</v>
      </c>
      <c r="B32" s="26"/>
      <c r="C32" s="26"/>
      <c r="D32" s="19"/>
    </row>
    <row r="33" spans="1:12" x14ac:dyDescent="0.25">
      <c r="A33" s="60" t="s">
        <v>25</v>
      </c>
      <c r="B33" s="24">
        <v>10986</v>
      </c>
      <c r="C33" s="24">
        <v>11414</v>
      </c>
      <c r="D33" s="19">
        <v>3.8958674676861462</v>
      </c>
    </row>
    <row r="34" spans="1:12" x14ac:dyDescent="0.25">
      <c r="A34" s="60" t="s">
        <v>26</v>
      </c>
      <c r="B34" s="24">
        <v>9521</v>
      </c>
      <c r="C34" s="24">
        <v>10056</v>
      </c>
      <c r="D34" s="19">
        <v>5.6191576515071944</v>
      </c>
    </row>
    <row r="35" spans="1:12" x14ac:dyDescent="0.25">
      <c r="A35" s="62"/>
      <c r="B35" s="24"/>
      <c r="C35" s="24"/>
      <c r="D35" s="19"/>
    </row>
    <row r="36" spans="1:12" x14ac:dyDescent="0.25">
      <c r="A36" s="61" t="s">
        <v>27</v>
      </c>
      <c r="B36" s="24"/>
      <c r="C36" s="24"/>
      <c r="D36" s="19"/>
    </row>
    <row r="37" spans="1:12" x14ac:dyDescent="0.25">
      <c r="A37" s="63" t="s">
        <v>28</v>
      </c>
      <c r="B37" s="24">
        <v>5859</v>
      </c>
      <c r="C37" s="24">
        <v>6038</v>
      </c>
      <c r="D37" s="19">
        <v>3.0551288615804744</v>
      </c>
    </row>
    <row r="38" spans="1:12" x14ac:dyDescent="0.25">
      <c r="A38" s="60" t="s">
        <v>29</v>
      </c>
      <c r="B38" s="24">
        <v>2827</v>
      </c>
      <c r="C38" s="24">
        <v>2829</v>
      </c>
      <c r="D38" s="19">
        <v>7.0746374248319768E-2</v>
      </c>
    </row>
    <row r="39" spans="1:12" x14ac:dyDescent="0.25">
      <c r="A39" s="60" t="s">
        <v>30</v>
      </c>
      <c r="B39" s="24">
        <v>5645</v>
      </c>
      <c r="C39" s="24">
        <v>5875</v>
      </c>
      <c r="D39" s="19">
        <v>4.0744021257750225</v>
      </c>
    </row>
    <row r="40" spans="1:12" x14ac:dyDescent="0.25">
      <c r="A40" s="60" t="s">
        <v>31</v>
      </c>
      <c r="B40" s="24">
        <v>2391</v>
      </c>
      <c r="C40" s="24">
        <v>2592</v>
      </c>
      <c r="D40" s="19">
        <v>8.4065244667503141</v>
      </c>
    </row>
    <row r="41" spans="1:12" x14ac:dyDescent="0.25">
      <c r="A41" s="60" t="s">
        <v>32</v>
      </c>
      <c r="B41" s="24">
        <v>3203</v>
      </c>
      <c r="C41" s="24">
        <v>3459</v>
      </c>
      <c r="D41" s="19">
        <v>7.9925070246643779</v>
      </c>
    </row>
    <row r="42" spans="1:12" x14ac:dyDescent="0.25">
      <c r="A42" s="60" t="s">
        <v>33</v>
      </c>
      <c r="B42" s="24">
        <v>582</v>
      </c>
      <c r="C42" s="24">
        <v>677</v>
      </c>
      <c r="D42" s="19">
        <v>16.323024054982817</v>
      </c>
    </row>
    <row r="43" spans="1:12" x14ac:dyDescent="0.25">
      <c r="A43" s="60"/>
      <c r="B43" s="24"/>
      <c r="C43" s="24"/>
      <c r="D43" s="19"/>
      <c r="L43" s="21"/>
    </row>
    <row r="44" spans="1:12" x14ac:dyDescent="0.25">
      <c r="A44" s="61" t="s">
        <v>34</v>
      </c>
      <c r="B44" s="24"/>
      <c r="C44" s="24"/>
      <c r="D44" s="19"/>
      <c r="L44" s="21"/>
    </row>
    <row r="45" spans="1:12" x14ac:dyDescent="0.25">
      <c r="A45" s="61" t="s">
        <v>35</v>
      </c>
      <c r="B45" s="27">
        <v>12966</v>
      </c>
      <c r="C45" s="27">
        <v>13372</v>
      </c>
      <c r="D45" s="28">
        <v>3.1312663890174299</v>
      </c>
      <c r="L45" s="21"/>
    </row>
    <row r="46" spans="1:12" x14ac:dyDescent="0.25">
      <c r="A46" s="60" t="s">
        <v>36</v>
      </c>
      <c r="B46" s="24">
        <v>12588</v>
      </c>
      <c r="C46" s="24">
        <v>12947</v>
      </c>
      <c r="D46" s="19">
        <v>2.8519224658404831</v>
      </c>
      <c r="L46" s="21"/>
    </row>
    <row r="47" spans="1:12" x14ac:dyDescent="0.25">
      <c r="A47" s="60" t="s">
        <v>37</v>
      </c>
      <c r="B47" s="24">
        <v>378</v>
      </c>
      <c r="C47" s="24">
        <v>425</v>
      </c>
      <c r="D47" s="19">
        <v>12.433862433862434</v>
      </c>
      <c r="L47" s="21"/>
    </row>
    <row r="48" spans="1:12" x14ac:dyDescent="0.25">
      <c r="A48" s="63"/>
      <c r="B48" s="26"/>
      <c r="C48" s="26"/>
      <c r="D48" s="19"/>
    </row>
    <row r="49" spans="1:253" ht="15.75" customHeight="1" x14ac:dyDescent="0.25">
      <c r="A49" s="61" t="s">
        <v>38</v>
      </c>
      <c r="B49" s="27">
        <v>7541</v>
      </c>
      <c r="C49" s="27">
        <v>8098</v>
      </c>
      <c r="D49" s="28">
        <v>7.3862882906776282</v>
      </c>
      <c r="E49" s="29"/>
      <c r="F49" s="29"/>
      <c r="G49" s="29"/>
      <c r="H49" s="29"/>
      <c r="I49" s="29"/>
      <c r="J49" s="29"/>
      <c r="K49" s="29"/>
    </row>
    <row r="50" spans="1:253" ht="15.75" customHeight="1" x14ac:dyDescent="0.25">
      <c r="A50" s="60" t="s">
        <v>39</v>
      </c>
      <c r="B50" s="24">
        <v>1132</v>
      </c>
      <c r="C50" s="24">
        <v>1192</v>
      </c>
      <c r="D50" s="19">
        <v>5.3003533568904597</v>
      </c>
    </row>
    <row r="51" spans="1:253" ht="15.75" customHeight="1" x14ac:dyDescent="0.25">
      <c r="A51" s="60" t="s">
        <v>40</v>
      </c>
      <c r="B51" s="24">
        <v>214</v>
      </c>
      <c r="C51" s="24">
        <v>266</v>
      </c>
      <c r="D51" s="19">
        <v>24.299065420560748</v>
      </c>
    </row>
    <row r="52" spans="1:253" ht="15.75" customHeight="1" x14ac:dyDescent="0.25">
      <c r="A52" s="60" t="s">
        <v>41</v>
      </c>
      <c r="B52" s="24">
        <v>777</v>
      </c>
      <c r="C52" s="24">
        <v>820</v>
      </c>
      <c r="D52" s="19">
        <v>5.5341055341055343</v>
      </c>
    </row>
    <row r="53" spans="1:253" ht="15.75" customHeight="1" x14ac:dyDescent="0.25">
      <c r="A53" s="60" t="s">
        <v>42</v>
      </c>
      <c r="B53" s="24">
        <v>681</v>
      </c>
      <c r="C53" s="24">
        <v>762</v>
      </c>
      <c r="D53" s="19">
        <v>11.894273127753303</v>
      </c>
    </row>
    <row r="54" spans="1:253" ht="15.75" customHeight="1" x14ac:dyDescent="0.25">
      <c r="A54" s="60" t="s">
        <v>43</v>
      </c>
      <c r="B54" s="24">
        <v>2356</v>
      </c>
      <c r="C54" s="24">
        <v>2464</v>
      </c>
      <c r="D54" s="19">
        <v>4.5840407470288627</v>
      </c>
    </row>
    <row r="55" spans="1:253" ht="15.75" customHeight="1" x14ac:dyDescent="0.25">
      <c r="A55" s="60" t="s">
        <v>44</v>
      </c>
      <c r="B55" s="24">
        <v>1242</v>
      </c>
      <c r="C55" s="24">
        <v>1381</v>
      </c>
      <c r="D55" s="19">
        <v>11.191626409017713</v>
      </c>
    </row>
    <row r="56" spans="1:253" ht="15.75" customHeight="1" x14ac:dyDescent="0.25">
      <c r="A56" s="60" t="s">
        <v>45</v>
      </c>
      <c r="B56" s="24">
        <v>1139</v>
      </c>
      <c r="C56" s="24">
        <v>1213</v>
      </c>
      <c r="D56" s="19">
        <v>6.4969271290605795</v>
      </c>
    </row>
    <row r="57" spans="1:253" s="13" customFormat="1" ht="6" customHeight="1" x14ac:dyDescent="0.25">
      <c r="A57" s="64"/>
      <c r="B57" s="30"/>
      <c r="C57" s="30"/>
      <c r="D57" s="19"/>
      <c r="IS57"/>
    </row>
    <row r="58" spans="1:253" s="13" customFormat="1" ht="15.75" customHeight="1" x14ac:dyDescent="0.25">
      <c r="A58" s="67" t="s">
        <v>46</v>
      </c>
      <c r="B58" s="71">
        <v>3065</v>
      </c>
      <c r="C58" s="71">
        <v>3175</v>
      </c>
      <c r="D58" s="69">
        <v>3.6795716158137566</v>
      </c>
      <c r="IS58"/>
    </row>
    <row r="59" spans="1:253" s="13" customFormat="1" ht="15.75" customHeight="1" x14ac:dyDescent="0.25">
      <c r="A59" s="65"/>
      <c r="B59" s="31"/>
      <c r="C59" s="31"/>
      <c r="D59" s="28"/>
      <c r="IS59"/>
    </row>
    <row r="60" spans="1:253" ht="15.75" customHeight="1" x14ac:dyDescent="0.25">
      <c r="A60" s="61" t="s">
        <v>47</v>
      </c>
      <c r="B60" s="24"/>
      <c r="C60" s="24"/>
      <c r="D60" s="19"/>
    </row>
    <row r="61" spans="1:253" ht="6" customHeight="1" x14ac:dyDescent="0.25">
      <c r="A61" s="61"/>
      <c r="B61" s="24"/>
      <c r="C61" s="24"/>
      <c r="D61" s="19"/>
    </row>
    <row r="62" spans="1:253" ht="15.75" customHeight="1" x14ac:dyDescent="0.25">
      <c r="A62" s="60" t="s">
        <v>48</v>
      </c>
      <c r="B62" s="24">
        <v>2042</v>
      </c>
      <c r="C62" s="24">
        <v>2187</v>
      </c>
      <c r="D62" s="19">
        <v>7.1008814887365324</v>
      </c>
    </row>
    <row r="63" spans="1:253" ht="15.75" customHeight="1" x14ac:dyDescent="0.25">
      <c r="A63" s="60" t="s">
        <v>49</v>
      </c>
      <c r="B63" s="24">
        <v>1023</v>
      </c>
      <c r="C63" s="24">
        <v>988</v>
      </c>
      <c r="D63" s="19">
        <v>-3.4213098729227758</v>
      </c>
    </row>
    <row r="64" spans="1:253" ht="6.75" customHeight="1" x14ac:dyDescent="0.25">
      <c r="A64" s="60"/>
      <c r="B64" s="32"/>
      <c r="C64" s="32"/>
      <c r="D64" s="19"/>
    </row>
    <row r="65" spans="1:252" x14ac:dyDescent="0.25">
      <c r="A65" s="61" t="s">
        <v>15</v>
      </c>
      <c r="B65" s="32"/>
      <c r="C65" s="32"/>
      <c r="D65" s="19"/>
    </row>
    <row r="66" spans="1:252" s="17" customFormat="1" x14ac:dyDescent="0.25">
      <c r="A66" s="60" t="s">
        <v>5</v>
      </c>
      <c r="B66" s="24"/>
      <c r="C66" s="24">
        <v>2</v>
      </c>
      <c r="D66" s="19">
        <v>0</v>
      </c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1"/>
    </row>
    <row r="67" spans="1:252" x14ac:dyDescent="0.25">
      <c r="A67" s="60" t="s">
        <v>16</v>
      </c>
      <c r="B67" s="24">
        <v>235</v>
      </c>
      <c r="C67" s="24">
        <v>326</v>
      </c>
      <c r="D67" s="19">
        <v>38.723404255319153</v>
      </c>
    </row>
    <row r="68" spans="1:252" x14ac:dyDescent="0.25">
      <c r="A68" s="60" t="s">
        <v>17</v>
      </c>
      <c r="B68" s="24">
        <v>241</v>
      </c>
      <c r="C68" s="24">
        <v>264</v>
      </c>
      <c r="D68" s="19">
        <v>9.5435684647302903</v>
      </c>
    </row>
    <row r="69" spans="1:252" x14ac:dyDescent="0.25">
      <c r="A69" s="60" t="s">
        <v>19</v>
      </c>
      <c r="B69" s="24">
        <v>1787</v>
      </c>
      <c r="C69" s="24">
        <v>1695</v>
      </c>
      <c r="D69" s="19">
        <v>-5.1482932288752101</v>
      </c>
    </row>
    <row r="70" spans="1:252" x14ac:dyDescent="0.25">
      <c r="A70" s="60" t="s">
        <v>20</v>
      </c>
      <c r="B70" s="18">
        <v>802</v>
      </c>
      <c r="C70" s="18">
        <v>888</v>
      </c>
      <c r="D70" s="19">
        <v>10.723192019950124</v>
      </c>
    </row>
    <row r="71" spans="1:252" x14ac:dyDescent="0.25">
      <c r="A71" s="60"/>
      <c r="B71" s="33"/>
      <c r="C71" s="33"/>
      <c r="D71" s="19"/>
    </row>
    <row r="72" spans="1:252" x14ac:dyDescent="0.25">
      <c r="A72" s="61" t="s">
        <v>21</v>
      </c>
      <c r="B72" s="18"/>
      <c r="C72" s="18"/>
      <c r="D72" s="19"/>
    </row>
    <row r="73" spans="1:252" x14ac:dyDescent="0.25">
      <c r="A73" s="60" t="s">
        <v>22</v>
      </c>
      <c r="B73" s="24">
        <v>1733</v>
      </c>
      <c r="C73" s="24">
        <v>1683</v>
      </c>
      <c r="D73" s="19">
        <v>-2.8851702250432774</v>
      </c>
    </row>
    <row r="74" spans="1:252" x14ac:dyDescent="0.25">
      <c r="A74" s="60" t="s">
        <v>23</v>
      </c>
      <c r="B74" s="24">
        <v>1332</v>
      </c>
      <c r="C74" s="24">
        <v>1492</v>
      </c>
      <c r="D74" s="19">
        <v>12.012012012012011</v>
      </c>
    </row>
    <row r="75" spans="1:252" x14ac:dyDescent="0.25">
      <c r="A75" s="34"/>
      <c r="B75" s="34"/>
      <c r="C75" s="35"/>
      <c r="D75" s="36"/>
    </row>
    <row r="76" spans="1:252" x14ac:dyDescent="0.25">
      <c r="A76" s="73" t="s">
        <v>0</v>
      </c>
      <c r="B76" s="73"/>
      <c r="C76" s="73"/>
      <c r="D76" s="73"/>
    </row>
    <row r="77" spans="1:252" x14ac:dyDescent="0.25">
      <c r="A77" s="73" t="s">
        <v>50</v>
      </c>
      <c r="B77" s="73"/>
      <c r="C77" s="73"/>
      <c r="D77" s="73"/>
    </row>
    <row r="78" spans="1:252" x14ac:dyDescent="0.25">
      <c r="A78" s="2"/>
      <c r="B78" s="2"/>
      <c r="C78" s="2"/>
    </row>
    <row r="79" spans="1:252" x14ac:dyDescent="0.25">
      <c r="A79" s="74" t="s">
        <v>2</v>
      </c>
      <c r="B79" s="76">
        <v>2014</v>
      </c>
      <c r="C79" s="76">
        <v>2015</v>
      </c>
      <c r="D79" s="78" t="s">
        <v>3</v>
      </c>
    </row>
    <row r="80" spans="1:252" x14ac:dyDescent="0.25">
      <c r="A80" s="75"/>
      <c r="B80" s="77"/>
      <c r="C80" s="77"/>
      <c r="D80" s="79"/>
    </row>
    <row r="81" spans="1:253" ht="15.75" customHeight="1" x14ac:dyDescent="0.25">
      <c r="A81" s="58"/>
      <c r="B81" s="3"/>
      <c r="C81" s="4"/>
      <c r="D81" s="5"/>
    </row>
    <row r="82" spans="1:253" s="13" customFormat="1" ht="18" customHeight="1" x14ac:dyDescent="0.25">
      <c r="A82" s="67" t="s">
        <v>51</v>
      </c>
      <c r="B82" s="72">
        <f>SUM(B84+B88)</f>
        <v>1549</v>
      </c>
      <c r="C82" s="72">
        <f>SUM(C84+C88)</f>
        <v>1552</v>
      </c>
      <c r="D82" s="69">
        <f t="shared" ref="D82:D126" si="0">(C82-B82)/B82*100</f>
        <v>0.19367333763718528</v>
      </c>
      <c r="IS82"/>
    </row>
    <row r="83" spans="1:253" ht="15.75" customHeight="1" x14ac:dyDescent="0.25">
      <c r="A83" s="61" t="s">
        <v>52</v>
      </c>
      <c r="B83" s="37"/>
      <c r="C83" s="37"/>
      <c r="D83" s="19"/>
    </row>
    <row r="84" spans="1:253" ht="15.75" customHeight="1" x14ac:dyDescent="0.25">
      <c r="A84" s="61" t="s">
        <v>53</v>
      </c>
      <c r="B84" s="38">
        <f>SUM(B85:B86)</f>
        <v>766</v>
      </c>
      <c r="C84" s="38">
        <f>SUM(C85:C86)</f>
        <v>772</v>
      </c>
      <c r="D84" s="28">
        <f t="shared" si="0"/>
        <v>0.7832898172323759</v>
      </c>
    </row>
    <row r="85" spans="1:253" ht="15.75" customHeight="1" x14ac:dyDescent="0.25">
      <c r="A85" s="60" t="s">
        <v>54</v>
      </c>
      <c r="B85" s="37">
        <v>480</v>
      </c>
      <c r="C85" s="37">
        <v>482</v>
      </c>
      <c r="D85" s="19">
        <f t="shared" si="0"/>
        <v>0.41666666666666669</v>
      </c>
    </row>
    <row r="86" spans="1:253" ht="15.75" customHeight="1" x14ac:dyDescent="0.25">
      <c r="A86" s="60" t="s">
        <v>55</v>
      </c>
      <c r="B86" s="37">
        <v>286</v>
      </c>
      <c r="C86" s="37">
        <v>290</v>
      </c>
      <c r="D86" s="19">
        <f t="shared" si="0"/>
        <v>1.3986013986013985</v>
      </c>
    </row>
    <row r="87" spans="1:253" ht="15.75" customHeight="1" x14ac:dyDescent="0.25">
      <c r="A87" s="63"/>
      <c r="B87" s="37"/>
      <c r="C87" s="37"/>
      <c r="D87" s="19"/>
      <c r="O87" s="39" t="s">
        <v>56</v>
      </c>
    </row>
    <row r="88" spans="1:253" ht="15.75" customHeight="1" x14ac:dyDescent="0.25">
      <c r="A88" s="61" t="s">
        <v>57</v>
      </c>
      <c r="B88" s="38">
        <f>SUM(B89:B90)</f>
        <v>783</v>
      </c>
      <c r="C88" s="38">
        <f>SUM(C89:C90)</f>
        <v>780</v>
      </c>
      <c r="D88" s="28">
        <f t="shared" si="0"/>
        <v>-0.38314176245210724</v>
      </c>
      <c r="O88" s="39" t="s">
        <v>58</v>
      </c>
    </row>
    <row r="89" spans="1:253" ht="15.75" customHeight="1" x14ac:dyDescent="0.25">
      <c r="A89" s="60" t="s">
        <v>59</v>
      </c>
      <c r="B89" s="37">
        <v>485</v>
      </c>
      <c r="C89" s="37">
        <v>489</v>
      </c>
      <c r="D89" s="19">
        <f t="shared" si="0"/>
        <v>0.82474226804123718</v>
      </c>
      <c r="O89" s="39" t="s">
        <v>60</v>
      </c>
    </row>
    <row r="90" spans="1:253" ht="15.75" customHeight="1" x14ac:dyDescent="0.25">
      <c r="A90" s="60" t="s">
        <v>61</v>
      </c>
      <c r="B90" s="37">
        <v>298</v>
      </c>
      <c r="C90" s="37">
        <v>291</v>
      </c>
      <c r="D90" s="19">
        <f t="shared" si="0"/>
        <v>-2.348993288590604</v>
      </c>
    </row>
    <row r="91" spans="1:253" ht="15.75" customHeight="1" x14ac:dyDescent="0.25">
      <c r="A91" s="63"/>
      <c r="B91" s="37"/>
      <c r="C91" s="37"/>
      <c r="D91" s="19"/>
    </row>
    <row r="92" spans="1:253" ht="15.75" customHeight="1" x14ac:dyDescent="0.25">
      <c r="A92" s="61" t="s">
        <v>62</v>
      </c>
      <c r="B92" s="38">
        <f>SUM(B93:B94)</f>
        <v>1549</v>
      </c>
      <c r="C92" s="38">
        <f>SUM(C93:C94)</f>
        <v>1552</v>
      </c>
      <c r="D92" s="28">
        <f>(C92-B92)/B92*100</f>
        <v>0.19367333763718528</v>
      </c>
    </row>
    <row r="93" spans="1:253" ht="15.75" customHeight="1" x14ac:dyDescent="0.25">
      <c r="A93" s="60" t="s">
        <v>63</v>
      </c>
      <c r="B93" s="37">
        <v>498</v>
      </c>
      <c r="C93" s="37">
        <v>515</v>
      </c>
      <c r="D93" s="19">
        <f t="shared" si="0"/>
        <v>3.4136546184738958</v>
      </c>
    </row>
    <row r="94" spans="1:253" ht="15.75" customHeight="1" x14ac:dyDescent="0.25">
      <c r="A94" s="60" t="s">
        <v>64</v>
      </c>
      <c r="B94" s="37">
        <v>1051</v>
      </c>
      <c r="C94" s="37">
        <v>1037</v>
      </c>
      <c r="D94" s="19">
        <f t="shared" si="0"/>
        <v>-1.3320647002854424</v>
      </c>
    </row>
    <row r="95" spans="1:253" ht="12" customHeight="1" x14ac:dyDescent="0.25">
      <c r="A95" s="63"/>
      <c r="B95" s="37"/>
      <c r="C95" s="37"/>
      <c r="D95" s="19"/>
    </row>
    <row r="96" spans="1:253" ht="15.75" customHeight="1" x14ac:dyDescent="0.25">
      <c r="A96" s="61" t="s">
        <v>65</v>
      </c>
      <c r="B96" s="37"/>
      <c r="C96" s="37"/>
      <c r="D96" s="19"/>
    </row>
    <row r="97" spans="1:253" ht="15.75" customHeight="1" x14ac:dyDescent="0.25">
      <c r="A97" s="61" t="s">
        <v>66</v>
      </c>
      <c r="B97" s="38">
        <f>SUM(B98:B103)</f>
        <v>766</v>
      </c>
      <c r="C97" s="38">
        <f>SUM(C98:C103)</f>
        <v>772</v>
      </c>
      <c r="D97" s="28">
        <f t="shared" si="0"/>
        <v>0.7832898172323759</v>
      </c>
      <c r="O97" s="40"/>
    </row>
    <row r="98" spans="1:253" ht="15.75" customHeight="1" x14ac:dyDescent="0.25">
      <c r="A98" s="60" t="s">
        <v>67</v>
      </c>
      <c r="B98" s="37">
        <v>145</v>
      </c>
      <c r="C98" s="37">
        <v>141</v>
      </c>
      <c r="D98" s="19">
        <f t="shared" si="0"/>
        <v>-2.7586206896551726</v>
      </c>
    </row>
    <row r="99" spans="1:253" ht="15.75" customHeight="1" x14ac:dyDescent="0.25">
      <c r="A99" s="60" t="s">
        <v>68</v>
      </c>
      <c r="B99" s="37">
        <v>2</v>
      </c>
      <c r="C99" s="37">
        <v>3</v>
      </c>
      <c r="D99" s="19">
        <f t="shared" si="0"/>
        <v>50</v>
      </c>
    </row>
    <row r="100" spans="1:253" ht="15.75" customHeight="1" x14ac:dyDescent="0.25">
      <c r="A100" s="60" t="s">
        <v>69</v>
      </c>
      <c r="B100" s="41">
        <v>1</v>
      </c>
      <c r="C100" s="41">
        <v>1</v>
      </c>
      <c r="D100" s="19">
        <f t="shared" si="0"/>
        <v>0</v>
      </c>
    </row>
    <row r="101" spans="1:253" ht="15.75" customHeight="1" x14ac:dyDescent="0.25">
      <c r="A101" s="60" t="s">
        <v>70</v>
      </c>
      <c r="B101" s="41">
        <v>270</v>
      </c>
      <c r="C101" s="41">
        <v>274</v>
      </c>
      <c r="D101" s="19">
        <f t="shared" si="0"/>
        <v>1.4814814814814816</v>
      </c>
    </row>
    <row r="102" spans="1:253" ht="15.75" customHeight="1" x14ac:dyDescent="0.25">
      <c r="A102" s="60" t="s">
        <v>71</v>
      </c>
      <c r="B102" s="41">
        <v>320</v>
      </c>
      <c r="C102" s="41">
        <v>325</v>
      </c>
      <c r="D102" s="19">
        <f t="shared" si="0"/>
        <v>1.5625</v>
      </c>
    </row>
    <row r="103" spans="1:253" ht="15.75" customHeight="1" x14ac:dyDescent="0.25">
      <c r="A103" s="60" t="s">
        <v>72</v>
      </c>
      <c r="B103" s="41">
        <v>28</v>
      </c>
      <c r="C103" s="41">
        <v>28</v>
      </c>
      <c r="D103" s="19">
        <f t="shared" si="0"/>
        <v>0</v>
      </c>
    </row>
    <row r="104" spans="1:253" ht="11.25" customHeight="1" x14ac:dyDescent="0.25">
      <c r="A104" s="60"/>
      <c r="B104" s="41"/>
      <c r="C104" s="41"/>
      <c r="D104" s="19"/>
    </row>
    <row r="105" spans="1:253" ht="15.75" customHeight="1" x14ac:dyDescent="0.25">
      <c r="A105" s="61" t="s">
        <v>73</v>
      </c>
      <c r="B105" s="38">
        <f>SUM(B106:B110)</f>
        <v>783</v>
      </c>
      <c r="C105" s="38">
        <f>SUM(C106:C110)</f>
        <v>780</v>
      </c>
      <c r="D105" s="28">
        <f t="shared" si="0"/>
        <v>-0.38314176245210724</v>
      </c>
    </row>
    <row r="106" spans="1:253" ht="15.75" customHeight="1" x14ac:dyDescent="0.25">
      <c r="A106" s="60" t="s">
        <v>67</v>
      </c>
      <c r="B106" s="37">
        <v>54</v>
      </c>
      <c r="C106" s="37">
        <v>57</v>
      </c>
      <c r="D106" s="19">
        <f t="shared" si="0"/>
        <v>5.5555555555555554</v>
      </c>
    </row>
    <row r="107" spans="1:253" ht="15.75" customHeight="1" x14ac:dyDescent="0.25">
      <c r="A107" s="60" t="s">
        <v>74</v>
      </c>
      <c r="B107" s="37">
        <v>6</v>
      </c>
      <c r="C107" s="37">
        <v>4</v>
      </c>
      <c r="D107" s="19">
        <f t="shared" si="0"/>
        <v>-33.333333333333329</v>
      </c>
    </row>
    <row r="108" spans="1:253" ht="15.75" customHeight="1" x14ac:dyDescent="0.25">
      <c r="A108" s="60" t="s">
        <v>75</v>
      </c>
      <c r="B108" s="37">
        <v>152</v>
      </c>
      <c r="C108" s="37">
        <v>156</v>
      </c>
      <c r="D108" s="19">
        <f t="shared" si="0"/>
        <v>2.6315789473684208</v>
      </c>
    </row>
    <row r="109" spans="1:253" ht="15.75" customHeight="1" x14ac:dyDescent="0.25">
      <c r="A109" s="60" t="s">
        <v>76</v>
      </c>
      <c r="B109" s="37">
        <v>561</v>
      </c>
      <c r="C109" s="37">
        <v>556</v>
      </c>
      <c r="D109" s="19">
        <f t="shared" si="0"/>
        <v>-0.89126559714795017</v>
      </c>
    </row>
    <row r="110" spans="1:253" ht="15.75" customHeight="1" x14ac:dyDescent="0.25">
      <c r="A110" s="60" t="s">
        <v>77</v>
      </c>
      <c r="B110" s="37">
        <v>10</v>
      </c>
      <c r="C110" s="37">
        <v>7</v>
      </c>
      <c r="D110" s="19">
        <f t="shared" si="0"/>
        <v>-30</v>
      </c>
    </row>
    <row r="111" spans="1:253" s="13" customFormat="1" ht="11.25" customHeight="1" x14ac:dyDescent="0.25">
      <c r="A111" s="65"/>
      <c r="B111" s="42"/>
      <c r="C111" s="42"/>
      <c r="D111" s="19"/>
      <c r="IS111"/>
    </row>
    <row r="112" spans="1:253" s="13" customFormat="1" ht="15.75" customHeight="1" x14ac:dyDescent="0.25">
      <c r="A112" s="67" t="s">
        <v>78</v>
      </c>
      <c r="B112" s="72">
        <f>SUM(B113:B114)</f>
        <v>104</v>
      </c>
      <c r="C112" s="72">
        <f>SUM(C113:C114)</f>
        <v>85</v>
      </c>
      <c r="D112" s="69">
        <f t="shared" si="0"/>
        <v>-18.269230769230766</v>
      </c>
      <c r="IS112"/>
    </row>
    <row r="113" spans="1:253" ht="15.75" customHeight="1" x14ac:dyDescent="0.25">
      <c r="A113" s="60" t="s">
        <v>22</v>
      </c>
      <c r="B113" s="37">
        <v>61</v>
      </c>
      <c r="C113" s="37">
        <v>51</v>
      </c>
      <c r="D113" s="19">
        <f t="shared" si="0"/>
        <v>-16.393442622950818</v>
      </c>
    </row>
    <row r="114" spans="1:253" ht="15.75" customHeight="1" x14ac:dyDescent="0.25">
      <c r="A114" s="60" t="s">
        <v>23</v>
      </c>
      <c r="B114" s="37">
        <v>43</v>
      </c>
      <c r="C114" s="37">
        <v>34</v>
      </c>
      <c r="D114" s="19">
        <f t="shared" si="0"/>
        <v>-20.930232558139537</v>
      </c>
    </row>
    <row r="115" spans="1:253" s="13" customFormat="1" ht="15.75" customHeight="1" x14ac:dyDescent="0.25">
      <c r="A115" s="65"/>
      <c r="B115" s="42"/>
      <c r="C115" s="42"/>
      <c r="D115" s="19"/>
      <c r="IS115"/>
    </row>
    <row r="116" spans="1:253" s="13" customFormat="1" ht="18" customHeight="1" x14ac:dyDescent="0.25">
      <c r="A116" s="67" t="s">
        <v>79</v>
      </c>
      <c r="B116" s="72">
        <f>SUM(B117:B118)</f>
        <v>1852</v>
      </c>
      <c r="C116" s="72">
        <f>SUM(C117:C118)</f>
        <v>1912</v>
      </c>
      <c r="D116" s="69">
        <f t="shared" si="0"/>
        <v>3.2397408207343417</v>
      </c>
      <c r="IS116"/>
    </row>
    <row r="117" spans="1:253" ht="15.75" customHeight="1" x14ac:dyDescent="0.25">
      <c r="A117" s="60" t="s">
        <v>22</v>
      </c>
      <c r="B117" s="37">
        <v>936</v>
      </c>
      <c r="C117" s="37">
        <v>957</v>
      </c>
      <c r="D117" s="19">
        <f t="shared" si="0"/>
        <v>2.2435897435897436</v>
      </c>
    </row>
    <row r="118" spans="1:253" ht="15.75" customHeight="1" x14ac:dyDescent="0.25">
      <c r="A118" s="60" t="s">
        <v>23</v>
      </c>
      <c r="B118" s="37">
        <v>916</v>
      </c>
      <c r="C118" s="37">
        <v>955</v>
      </c>
      <c r="D118" s="19">
        <f t="shared" si="0"/>
        <v>4.2576419213973802</v>
      </c>
    </row>
    <row r="119" spans="1:253" s="13" customFormat="1" ht="15.75" customHeight="1" x14ac:dyDescent="0.25">
      <c r="A119" s="65"/>
      <c r="B119" s="42"/>
      <c r="C119" s="42"/>
      <c r="D119" s="19"/>
      <c r="M119" s="40"/>
      <c r="N119" s="40"/>
      <c r="O119" s="13" t="s">
        <v>80</v>
      </c>
      <c r="IS119"/>
    </row>
    <row r="120" spans="1:253" s="13" customFormat="1" ht="15.75" customHeight="1" x14ac:dyDescent="0.25">
      <c r="A120" s="67" t="s">
        <v>81</v>
      </c>
      <c r="B120" s="71">
        <f>SUM(B121+B130)</f>
        <v>75728486</v>
      </c>
      <c r="C120" s="71">
        <f>SUM(C121+C130)</f>
        <v>82010110</v>
      </c>
      <c r="D120" s="69">
        <f t="shared" si="0"/>
        <v>8.2949288065788078</v>
      </c>
      <c r="M120"/>
      <c r="N120"/>
      <c r="O120" s="13" t="s">
        <v>82</v>
      </c>
      <c r="IS120"/>
    </row>
    <row r="121" spans="1:253" s="46" customFormat="1" ht="15.75" customHeight="1" x14ac:dyDescent="0.3">
      <c r="A121" s="61" t="s">
        <v>83</v>
      </c>
      <c r="B121" s="26">
        <f>SUM(B122:B128)</f>
        <v>71726076</v>
      </c>
      <c r="C121" s="26">
        <f>SUM(C122:C128)</f>
        <v>77740200</v>
      </c>
      <c r="D121" s="43">
        <f t="shared" si="0"/>
        <v>8.3848501624430138</v>
      </c>
      <c r="E121" s="44"/>
      <c r="F121" s="44"/>
      <c r="G121" s="44"/>
      <c r="H121" s="44"/>
      <c r="I121" s="44"/>
      <c r="J121" s="44"/>
      <c r="K121" s="44"/>
      <c r="L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45"/>
      <c r="AF121" s="45"/>
      <c r="AG121" s="45"/>
      <c r="AH121" s="45"/>
      <c r="AI121" s="45"/>
      <c r="AJ121" s="45"/>
      <c r="AK121" s="45"/>
      <c r="AL121" s="45"/>
      <c r="AM121" s="45"/>
      <c r="AN121" s="45"/>
      <c r="AO121" s="45"/>
      <c r="AP121" s="45"/>
      <c r="AQ121" s="45"/>
      <c r="AR121" s="45"/>
      <c r="AS121" s="45"/>
      <c r="AT121" s="45"/>
      <c r="AU121" s="45"/>
      <c r="AV121" s="45"/>
      <c r="AW121" s="45"/>
      <c r="AX121" s="45"/>
      <c r="AY121" s="45"/>
      <c r="AZ121" s="45"/>
      <c r="BA121" s="45"/>
      <c r="BB121" s="45"/>
      <c r="BC121" s="45"/>
      <c r="BD121" s="45"/>
      <c r="BE121" s="45"/>
      <c r="BF121" s="45"/>
      <c r="BG121" s="45"/>
      <c r="BH121" s="45"/>
      <c r="BI121" s="45"/>
      <c r="BJ121" s="45"/>
      <c r="BK121" s="45"/>
      <c r="BL121" s="45"/>
      <c r="BM121" s="45"/>
      <c r="BN121" s="45"/>
      <c r="BO121" s="45"/>
      <c r="BP121" s="45"/>
      <c r="BQ121" s="45"/>
      <c r="BR121" s="45"/>
      <c r="BS121" s="45"/>
      <c r="BT121" s="45"/>
      <c r="BU121" s="45"/>
      <c r="BV121" s="45"/>
      <c r="BW121" s="45"/>
      <c r="BX121" s="45"/>
      <c r="BY121" s="45"/>
      <c r="BZ121" s="45"/>
      <c r="CA121" s="45"/>
      <c r="CB121" s="45"/>
      <c r="CC121" s="45"/>
      <c r="CD121" s="45"/>
      <c r="CE121" s="45"/>
      <c r="CF121" s="45"/>
      <c r="CG121" s="45"/>
      <c r="CH121" s="45"/>
      <c r="CI121" s="45"/>
      <c r="CJ121" s="45"/>
      <c r="CK121" s="45"/>
      <c r="CL121" s="45"/>
      <c r="CM121" s="45"/>
      <c r="CN121" s="45"/>
      <c r="CO121" s="45"/>
      <c r="CP121" s="45"/>
      <c r="CQ121" s="45"/>
      <c r="CR121" s="45"/>
      <c r="CS121" s="45"/>
      <c r="CT121" s="45"/>
      <c r="CU121" s="45"/>
      <c r="CV121" s="45"/>
      <c r="CW121" s="45"/>
      <c r="CX121" s="45"/>
      <c r="CY121" s="45"/>
      <c r="CZ121" s="45"/>
      <c r="DA121" s="45"/>
      <c r="DB121" s="45"/>
      <c r="DC121" s="45"/>
      <c r="DD121" s="45"/>
      <c r="DE121" s="45"/>
      <c r="DF121" s="45"/>
      <c r="DG121" s="45"/>
      <c r="DH121" s="45"/>
      <c r="DI121" s="45"/>
      <c r="DJ121" s="45"/>
      <c r="DK121" s="45"/>
      <c r="DL121" s="45"/>
      <c r="DM121" s="45"/>
      <c r="DN121" s="45"/>
      <c r="DO121" s="45"/>
      <c r="DP121" s="45"/>
      <c r="DQ121" s="45"/>
      <c r="DR121" s="45"/>
      <c r="DS121" s="45"/>
      <c r="DT121" s="45"/>
      <c r="DU121" s="45"/>
      <c r="DV121" s="45"/>
      <c r="DW121" s="45"/>
      <c r="DX121" s="45"/>
      <c r="DY121" s="45"/>
      <c r="DZ121" s="45"/>
      <c r="EA121" s="45"/>
      <c r="EB121" s="45"/>
      <c r="EC121" s="45"/>
      <c r="ED121" s="45"/>
      <c r="EE121" s="45"/>
      <c r="EF121" s="45"/>
      <c r="EG121" s="45"/>
      <c r="EH121" s="45"/>
      <c r="EI121" s="45"/>
      <c r="EJ121" s="45"/>
      <c r="EK121" s="45"/>
      <c r="EL121" s="45"/>
      <c r="EM121" s="45"/>
      <c r="EN121" s="45"/>
      <c r="EO121" s="45"/>
      <c r="EP121" s="45"/>
      <c r="EQ121" s="45"/>
      <c r="ER121" s="45"/>
      <c r="ES121" s="45"/>
      <c r="ET121" s="45"/>
      <c r="EU121" s="45"/>
      <c r="EV121" s="45"/>
      <c r="EW121" s="45"/>
      <c r="EX121" s="45"/>
      <c r="EY121" s="45"/>
      <c r="EZ121" s="45"/>
      <c r="FA121" s="45"/>
      <c r="FB121" s="45"/>
      <c r="FC121" s="45"/>
      <c r="FD121" s="45"/>
      <c r="FE121" s="45"/>
      <c r="FF121" s="45"/>
      <c r="FG121" s="45"/>
      <c r="FH121" s="45"/>
      <c r="FI121" s="45"/>
      <c r="FJ121" s="45"/>
      <c r="FK121" s="45"/>
      <c r="FL121" s="45"/>
      <c r="FM121" s="45"/>
      <c r="FN121" s="45"/>
      <c r="FO121" s="45"/>
      <c r="FP121" s="45"/>
      <c r="FQ121" s="45"/>
      <c r="FR121" s="45"/>
      <c r="FS121" s="45"/>
      <c r="FT121" s="45"/>
      <c r="FU121" s="45"/>
      <c r="FV121" s="45"/>
      <c r="FW121" s="45"/>
      <c r="FX121" s="45"/>
      <c r="FY121" s="45"/>
      <c r="FZ121" s="45"/>
      <c r="GA121" s="45"/>
      <c r="GB121" s="45"/>
      <c r="GC121" s="45"/>
      <c r="GD121" s="45"/>
      <c r="GE121" s="45"/>
      <c r="GF121" s="45"/>
      <c r="GG121" s="45"/>
      <c r="GH121" s="45"/>
      <c r="GI121" s="45"/>
      <c r="GJ121" s="45"/>
      <c r="GK121" s="45"/>
      <c r="GL121" s="45"/>
      <c r="GM121" s="45"/>
      <c r="GN121" s="45"/>
      <c r="GO121" s="45"/>
      <c r="GP121" s="45"/>
      <c r="GQ121" s="45"/>
      <c r="GR121" s="45"/>
      <c r="GS121" s="45"/>
      <c r="GT121" s="45"/>
      <c r="GU121" s="45"/>
      <c r="GV121" s="45"/>
      <c r="GW121" s="45"/>
      <c r="GX121" s="45"/>
      <c r="GY121" s="45"/>
      <c r="GZ121" s="45"/>
      <c r="HA121" s="45"/>
      <c r="HB121" s="45"/>
      <c r="HC121" s="45"/>
      <c r="HD121" s="45"/>
      <c r="HE121" s="45"/>
      <c r="HF121" s="45"/>
      <c r="HG121" s="45"/>
      <c r="HH121" s="45"/>
      <c r="HI121" s="45"/>
      <c r="HJ121" s="45"/>
      <c r="HK121" s="45"/>
      <c r="HL121" s="45"/>
      <c r="HM121" s="45"/>
      <c r="HN121" s="45"/>
      <c r="HO121" s="45"/>
      <c r="HP121" s="45"/>
      <c r="HQ121" s="45"/>
      <c r="HR121" s="45"/>
      <c r="HS121" s="45"/>
      <c r="HT121" s="45"/>
      <c r="HU121" s="45"/>
      <c r="HV121" s="45"/>
      <c r="HW121" s="45"/>
      <c r="HX121" s="45"/>
      <c r="HY121" s="45"/>
      <c r="HZ121" s="45"/>
      <c r="IA121" s="45"/>
      <c r="IB121" s="45"/>
      <c r="IC121" s="45"/>
      <c r="ID121" s="45"/>
      <c r="IE121" s="45"/>
      <c r="IF121" s="45"/>
      <c r="IG121" s="45"/>
      <c r="IH121" s="45"/>
      <c r="II121" s="45"/>
      <c r="IJ121" s="45"/>
      <c r="IK121" s="45"/>
      <c r="IL121" s="45"/>
      <c r="IM121" s="45"/>
      <c r="IN121" s="45"/>
      <c r="IO121" s="45"/>
      <c r="IP121" s="45"/>
      <c r="IQ121" s="45"/>
      <c r="IR121" s="45"/>
    </row>
    <row r="122" spans="1:253" ht="15.75" customHeight="1" x14ac:dyDescent="0.25">
      <c r="A122" s="60" t="s">
        <v>84</v>
      </c>
      <c r="B122" s="24">
        <f>59583640</f>
        <v>59583640</v>
      </c>
      <c r="C122" s="24">
        <v>65825204</v>
      </c>
      <c r="D122" s="19">
        <f>(C122-B122)/B122*100</f>
        <v>10.47529825301039</v>
      </c>
      <c r="E122" s="21"/>
      <c r="F122" s="21"/>
      <c r="G122" s="21"/>
      <c r="H122" s="21"/>
      <c r="I122" s="21"/>
      <c r="J122" s="21"/>
      <c r="K122" s="21"/>
      <c r="M122"/>
      <c r="N122"/>
    </row>
    <row r="123" spans="1:253" ht="15.75" customHeight="1" x14ac:dyDescent="0.25">
      <c r="A123" s="60" t="s">
        <v>85</v>
      </c>
      <c r="B123" s="24">
        <f>5371301</f>
        <v>5371301</v>
      </c>
      <c r="C123" s="24">
        <v>5486979</v>
      </c>
      <c r="D123" s="19">
        <f t="shared" ref="D123:D132" si="1">(C123-B123)/B123*100</f>
        <v>2.1536309359687715</v>
      </c>
      <c r="E123" s="21"/>
      <c r="F123" s="21"/>
      <c r="G123" s="21"/>
      <c r="H123" s="21"/>
      <c r="I123" s="21"/>
      <c r="J123" s="21"/>
      <c r="K123" s="21"/>
      <c r="M123"/>
      <c r="N123"/>
    </row>
    <row r="124" spans="1:253" ht="15.75" customHeight="1" x14ac:dyDescent="0.25">
      <c r="A124" s="60" t="s">
        <v>86</v>
      </c>
      <c r="B124" s="24">
        <f>2663085</f>
        <v>2663085</v>
      </c>
      <c r="C124" s="24">
        <v>2437920</v>
      </c>
      <c r="D124" s="19">
        <f t="shared" si="1"/>
        <v>-8.4550436805434295</v>
      </c>
      <c r="E124" s="21"/>
      <c r="F124" s="21"/>
      <c r="G124" s="21"/>
      <c r="H124" s="21"/>
      <c r="I124" s="21"/>
      <c r="J124" s="21"/>
      <c r="K124" s="21"/>
      <c r="M124"/>
      <c r="N124"/>
    </row>
    <row r="125" spans="1:253" ht="15.75" customHeight="1" x14ac:dyDescent="0.25">
      <c r="A125" s="60" t="s">
        <v>87</v>
      </c>
      <c r="B125" s="24">
        <f>786710</f>
        <v>786710</v>
      </c>
      <c r="C125" s="24">
        <v>657032</v>
      </c>
      <c r="D125" s="19">
        <f t="shared" si="1"/>
        <v>-16.483583531415643</v>
      </c>
      <c r="E125" s="21"/>
      <c r="F125" s="21"/>
      <c r="G125" s="21"/>
      <c r="H125" s="21"/>
      <c r="I125" s="21"/>
      <c r="J125" s="21"/>
      <c r="K125" s="21"/>
      <c r="M125"/>
      <c r="N125"/>
    </row>
    <row r="126" spans="1:253" ht="15.75" customHeight="1" x14ac:dyDescent="0.25">
      <c r="A126" s="60" t="s">
        <v>88</v>
      </c>
      <c r="B126" s="24">
        <f>2182200</f>
        <v>2182200</v>
      </c>
      <c r="C126" s="24">
        <v>2087100</v>
      </c>
      <c r="D126" s="19">
        <f t="shared" si="0"/>
        <v>-4.357987352213363</v>
      </c>
      <c r="E126" s="21"/>
      <c r="F126" s="21"/>
      <c r="G126" s="21"/>
      <c r="H126" s="21"/>
      <c r="I126" s="21"/>
      <c r="J126" s="21"/>
      <c r="K126" s="21"/>
      <c r="M126"/>
      <c r="N126"/>
    </row>
    <row r="127" spans="1:253" ht="15.75" customHeight="1" x14ac:dyDescent="0.25">
      <c r="A127" s="60" t="s">
        <v>89</v>
      </c>
      <c r="B127" s="24">
        <f>1129140</f>
        <v>1129140</v>
      </c>
      <c r="C127" s="24">
        <v>1235965</v>
      </c>
      <c r="D127" s="19">
        <f t="shared" si="1"/>
        <v>9.4607400322369237</v>
      </c>
      <c r="E127" s="21"/>
      <c r="F127" s="21"/>
      <c r="G127" s="21"/>
      <c r="H127" s="21"/>
      <c r="I127" s="21"/>
      <c r="J127" s="21"/>
      <c r="K127" s="21"/>
      <c r="M127"/>
      <c r="N127"/>
    </row>
    <row r="128" spans="1:253" ht="15.75" customHeight="1" x14ac:dyDescent="0.25">
      <c r="A128" s="60" t="s">
        <v>90</v>
      </c>
      <c r="B128" s="24">
        <f>10000</f>
        <v>10000</v>
      </c>
      <c r="C128" s="24">
        <v>10000</v>
      </c>
      <c r="D128" s="19">
        <f t="shared" si="1"/>
        <v>0</v>
      </c>
      <c r="E128" s="21"/>
      <c r="F128" s="21"/>
      <c r="G128" s="21"/>
      <c r="H128" s="21"/>
      <c r="I128" s="21"/>
      <c r="J128" s="21"/>
      <c r="K128" s="21"/>
      <c r="M128"/>
      <c r="N128"/>
    </row>
    <row r="129" spans="1:252" x14ac:dyDescent="0.25">
      <c r="A129" s="60"/>
      <c r="B129" s="24"/>
      <c r="C129" s="24"/>
      <c r="D129" s="19"/>
      <c r="E129" s="21"/>
      <c r="F129" s="21"/>
      <c r="G129" s="21"/>
      <c r="H129" s="21"/>
      <c r="I129" s="21"/>
      <c r="J129" s="21"/>
      <c r="K129" s="21"/>
      <c r="M129"/>
      <c r="N129"/>
    </row>
    <row r="130" spans="1:252" s="46" customFormat="1" ht="16.5" x14ac:dyDescent="0.3">
      <c r="A130" s="61" t="s">
        <v>91</v>
      </c>
      <c r="B130" s="26">
        <f>SUM(B131:B132)</f>
        <v>4002410</v>
      </c>
      <c r="C130" s="26">
        <f>SUM(C131:C133)</f>
        <v>4269910</v>
      </c>
      <c r="D130" s="43">
        <f t="shared" si="1"/>
        <v>6.683473207392546</v>
      </c>
      <c r="E130" s="44"/>
      <c r="F130" s="44"/>
      <c r="G130" s="44"/>
      <c r="H130" s="44"/>
      <c r="I130" s="44"/>
      <c r="J130" s="44"/>
      <c r="K130" s="44"/>
      <c r="L130" s="45"/>
      <c r="O130" s="45"/>
      <c r="P130" s="45"/>
      <c r="Q130" s="45"/>
      <c r="R130" s="45"/>
      <c r="S130" s="45"/>
      <c r="T130" s="45"/>
      <c r="U130" s="45"/>
      <c r="V130" s="45"/>
      <c r="W130" s="45"/>
      <c r="X130" s="45"/>
      <c r="Y130" s="45"/>
      <c r="Z130" s="45"/>
      <c r="AA130" s="45"/>
      <c r="AB130" s="45"/>
      <c r="AC130" s="45"/>
      <c r="AD130" s="45"/>
      <c r="AE130" s="45"/>
      <c r="AF130" s="45"/>
      <c r="AG130" s="45"/>
      <c r="AH130" s="45"/>
      <c r="AI130" s="45"/>
      <c r="AJ130" s="45"/>
      <c r="AK130" s="45"/>
      <c r="AL130" s="45"/>
      <c r="AM130" s="45"/>
      <c r="AN130" s="45"/>
      <c r="AO130" s="45"/>
      <c r="AP130" s="45"/>
      <c r="AQ130" s="45"/>
      <c r="AR130" s="45"/>
      <c r="AS130" s="45"/>
      <c r="AT130" s="45"/>
      <c r="AU130" s="45"/>
      <c r="AV130" s="45"/>
      <c r="AW130" s="45"/>
      <c r="AX130" s="45"/>
      <c r="AY130" s="45"/>
      <c r="AZ130" s="45"/>
      <c r="BA130" s="45"/>
      <c r="BB130" s="45"/>
      <c r="BC130" s="45"/>
      <c r="BD130" s="45"/>
      <c r="BE130" s="45"/>
      <c r="BF130" s="45"/>
      <c r="BG130" s="45"/>
      <c r="BH130" s="45"/>
      <c r="BI130" s="45"/>
      <c r="BJ130" s="45"/>
      <c r="BK130" s="45"/>
      <c r="BL130" s="45"/>
      <c r="BM130" s="45"/>
      <c r="BN130" s="45"/>
      <c r="BO130" s="45"/>
      <c r="BP130" s="45"/>
      <c r="BQ130" s="45"/>
      <c r="BR130" s="45"/>
      <c r="BS130" s="45"/>
      <c r="BT130" s="45"/>
      <c r="BU130" s="45"/>
      <c r="BV130" s="45"/>
      <c r="BW130" s="45"/>
      <c r="BX130" s="45"/>
      <c r="BY130" s="45"/>
      <c r="BZ130" s="45"/>
      <c r="CA130" s="45"/>
      <c r="CB130" s="45"/>
      <c r="CC130" s="45"/>
      <c r="CD130" s="45"/>
      <c r="CE130" s="45"/>
      <c r="CF130" s="45"/>
      <c r="CG130" s="45"/>
      <c r="CH130" s="45"/>
      <c r="CI130" s="45"/>
      <c r="CJ130" s="45"/>
      <c r="CK130" s="45"/>
      <c r="CL130" s="45"/>
      <c r="CM130" s="45"/>
      <c r="CN130" s="45"/>
      <c r="CO130" s="45"/>
      <c r="CP130" s="45"/>
      <c r="CQ130" s="45"/>
      <c r="CR130" s="45"/>
      <c r="CS130" s="45"/>
      <c r="CT130" s="45"/>
      <c r="CU130" s="45"/>
      <c r="CV130" s="45"/>
      <c r="CW130" s="45"/>
      <c r="CX130" s="45"/>
      <c r="CY130" s="45"/>
      <c r="CZ130" s="45"/>
      <c r="DA130" s="45"/>
      <c r="DB130" s="45"/>
      <c r="DC130" s="45"/>
      <c r="DD130" s="45"/>
      <c r="DE130" s="45"/>
      <c r="DF130" s="45"/>
      <c r="DG130" s="45"/>
      <c r="DH130" s="45"/>
      <c r="DI130" s="45"/>
      <c r="DJ130" s="45"/>
      <c r="DK130" s="45"/>
      <c r="DL130" s="45"/>
      <c r="DM130" s="45"/>
      <c r="DN130" s="45"/>
      <c r="DO130" s="45"/>
      <c r="DP130" s="45"/>
      <c r="DQ130" s="45"/>
      <c r="DR130" s="45"/>
      <c r="DS130" s="45"/>
      <c r="DT130" s="45"/>
      <c r="DU130" s="45"/>
      <c r="DV130" s="45"/>
      <c r="DW130" s="45"/>
      <c r="DX130" s="45"/>
      <c r="DY130" s="45"/>
      <c r="DZ130" s="45"/>
      <c r="EA130" s="45"/>
      <c r="EB130" s="45"/>
      <c r="EC130" s="45"/>
      <c r="ED130" s="45"/>
      <c r="EE130" s="45"/>
      <c r="EF130" s="45"/>
      <c r="EG130" s="45"/>
      <c r="EH130" s="45"/>
      <c r="EI130" s="45"/>
      <c r="EJ130" s="45"/>
      <c r="EK130" s="45"/>
      <c r="EL130" s="45"/>
      <c r="EM130" s="45"/>
      <c r="EN130" s="45"/>
      <c r="EO130" s="45"/>
      <c r="EP130" s="45"/>
      <c r="EQ130" s="45"/>
      <c r="ER130" s="45"/>
      <c r="ES130" s="45"/>
      <c r="ET130" s="45"/>
      <c r="EU130" s="45"/>
      <c r="EV130" s="45"/>
      <c r="EW130" s="45"/>
      <c r="EX130" s="45"/>
      <c r="EY130" s="45"/>
      <c r="EZ130" s="45"/>
      <c r="FA130" s="45"/>
      <c r="FB130" s="45"/>
      <c r="FC130" s="45"/>
      <c r="FD130" s="45"/>
      <c r="FE130" s="45"/>
      <c r="FF130" s="45"/>
      <c r="FG130" s="45"/>
      <c r="FH130" s="45"/>
      <c r="FI130" s="45"/>
      <c r="FJ130" s="45"/>
      <c r="FK130" s="45"/>
      <c r="FL130" s="45"/>
      <c r="FM130" s="45"/>
      <c r="FN130" s="45"/>
      <c r="FO130" s="45"/>
      <c r="FP130" s="45"/>
      <c r="FQ130" s="45"/>
      <c r="FR130" s="45"/>
      <c r="FS130" s="45"/>
      <c r="FT130" s="45"/>
      <c r="FU130" s="45"/>
      <c r="FV130" s="45"/>
      <c r="FW130" s="45"/>
      <c r="FX130" s="45"/>
      <c r="FY130" s="45"/>
      <c r="FZ130" s="45"/>
      <c r="GA130" s="45"/>
      <c r="GB130" s="45"/>
      <c r="GC130" s="45"/>
      <c r="GD130" s="45"/>
      <c r="GE130" s="45"/>
      <c r="GF130" s="45"/>
      <c r="GG130" s="45"/>
      <c r="GH130" s="45"/>
      <c r="GI130" s="45"/>
      <c r="GJ130" s="45"/>
      <c r="GK130" s="45"/>
      <c r="GL130" s="45"/>
      <c r="GM130" s="45"/>
      <c r="GN130" s="45"/>
      <c r="GO130" s="45"/>
      <c r="GP130" s="45"/>
      <c r="GQ130" s="45"/>
      <c r="GR130" s="45"/>
      <c r="GS130" s="45"/>
      <c r="GT130" s="45"/>
      <c r="GU130" s="45"/>
      <c r="GV130" s="45"/>
      <c r="GW130" s="45"/>
      <c r="GX130" s="45"/>
      <c r="GY130" s="45"/>
      <c r="GZ130" s="45"/>
      <c r="HA130" s="45"/>
      <c r="HB130" s="45"/>
      <c r="HC130" s="45"/>
      <c r="HD130" s="45"/>
      <c r="HE130" s="45"/>
      <c r="HF130" s="45"/>
      <c r="HG130" s="45"/>
      <c r="HH130" s="45"/>
      <c r="HI130" s="45"/>
      <c r="HJ130" s="45"/>
      <c r="HK130" s="45"/>
      <c r="HL130" s="45"/>
      <c r="HM130" s="45"/>
      <c r="HN130" s="45"/>
      <c r="HO130" s="45"/>
      <c r="HP130" s="45"/>
      <c r="HQ130" s="45"/>
      <c r="HR130" s="45"/>
      <c r="HS130" s="45"/>
      <c r="HT130" s="45"/>
      <c r="HU130" s="45"/>
      <c r="HV130" s="45"/>
      <c r="HW130" s="45"/>
      <c r="HX130" s="45"/>
      <c r="HY130" s="45"/>
      <c r="HZ130" s="45"/>
      <c r="IA130" s="45"/>
      <c r="IB130" s="45"/>
      <c r="IC130" s="45"/>
      <c r="ID130" s="45"/>
      <c r="IE130" s="45"/>
      <c r="IF130" s="45"/>
      <c r="IG130" s="45"/>
      <c r="IH130" s="45"/>
      <c r="II130" s="45"/>
      <c r="IJ130" s="45"/>
      <c r="IK130" s="45"/>
      <c r="IL130" s="45"/>
      <c r="IM130" s="45"/>
      <c r="IN130" s="45"/>
      <c r="IO130" s="45"/>
      <c r="IP130" s="45"/>
      <c r="IQ130" s="45"/>
      <c r="IR130" s="45"/>
    </row>
    <row r="131" spans="1:252" x14ac:dyDescent="0.25">
      <c r="A131" s="60" t="s">
        <v>92</v>
      </c>
      <c r="B131" s="24">
        <v>2796133</v>
      </c>
      <c r="C131" s="24">
        <v>3280417</v>
      </c>
      <c r="D131" s="19">
        <f t="shared" si="1"/>
        <v>17.319776992010034</v>
      </c>
      <c r="E131" s="21"/>
      <c r="F131" s="21"/>
      <c r="G131" s="21"/>
      <c r="H131" s="21"/>
      <c r="I131" s="21"/>
      <c r="J131" s="21"/>
      <c r="K131" s="21"/>
      <c r="M131"/>
      <c r="N131"/>
    </row>
    <row r="132" spans="1:252" x14ac:dyDescent="0.25">
      <c r="A132" s="60" t="s">
        <v>93</v>
      </c>
      <c r="B132" s="24">
        <v>1206277</v>
      </c>
      <c r="C132" s="24">
        <v>954583</v>
      </c>
      <c r="D132" s="19">
        <f t="shared" si="1"/>
        <v>-20.86535679615876</v>
      </c>
      <c r="E132" s="21"/>
      <c r="F132" s="21"/>
      <c r="G132" s="21"/>
      <c r="H132" s="21"/>
      <c r="I132" s="21"/>
      <c r="J132" s="21"/>
      <c r="K132" s="21"/>
      <c r="M132"/>
      <c r="N132"/>
    </row>
    <row r="133" spans="1:252" x14ac:dyDescent="0.25">
      <c r="A133" s="60" t="s">
        <v>94</v>
      </c>
      <c r="B133" s="24"/>
      <c r="C133" s="24">
        <v>34910</v>
      </c>
      <c r="D133" s="19"/>
      <c r="E133" s="21"/>
      <c r="F133" s="21"/>
      <c r="G133" s="21"/>
      <c r="H133" s="21"/>
      <c r="I133" s="21"/>
      <c r="J133" s="21"/>
      <c r="K133" s="21"/>
      <c r="M133"/>
      <c r="N133"/>
    </row>
    <row r="134" spans="1:252" x14ac:dyDescent="0.25">
      <c r="A134" s="60"/>
      <c r="B134" s="24"/>
      <c r="C134" s="24"/>
      <c r="D134" s="19"/>
      <c r="E134" s="21"/>
      <c r="F134" s="21"/>
      <c r="G134" s="21"/>
      <c r="H134" s="21"/>
      <c r="I134" s="21"/>
      <c r="J134" s="21"/>
      <c r="K134" s="21"/>
      <c r="M134"/>
      <c r="N134"/>
    </row>
    <row r="135" spans="1:252" x14ac:dyDescent="0.25">
      <c r="A135" s="12" t="s">
        <v>95</v>
      </c>
      <c r="B135" s="47">
        <v>3692.8</v>
      </c>
      <c r="C135" s="47">
        <v>3820</v>
      </c>
      <c r="D135" s="48">
        <f>(C135-B135)/B135*100</f>
        <v>3.4445407279029414</v>
      </c>
      <c r="E135" s="21"/>
      <c r="F135" s="21"/>
      <c r="G135" s="21"/>
      <c r="H135" s="21"/>
      <c r="I135" s="21"/>
      <c r="J135" s="21"/>
      <c r="K135" s="21"/>
      <c r="M135"/>
      <c r="N135"/>
    </row>
    <row r="136" spans="1:252" x14ac:dyDescent="0.25">
      <c r="A136" s="66"/>
      <c r="B136" s="49"/>
      <c r="C136" s="49"/>
      <c r="D136" s="50"/>
      <c r="E136" s="21"/>
      <c r="F136" s="21"/>
      <c r="G136" s="21"/>
      <c r="H136" s="21"/>
      <c r="I136" s="21"/>
      <c r="J136" s="21"/>
      <c r="K136" s="21"/>
      <c r="M136"/>
      <c r="N136"/>
    </row>
    <row r="137" spans="1:252" x14ac:dyDescent="0.25">
      <c r="A137" s="51" t="s">
        <v>96</v>
      </c>
      <c r="B137" s="52"/>
      <c r="C137" s="53"/>
    </row>
    <row r="138" spans="1:252" x14ac:dyDescent="0.25">
      <c r="A138" s="54" t="s">
        <v>97</v>
      </c>
      <c r="B138" s="54"/>
      <c r="C138" s="53"/>
    </row>
    <row r="139" spans="1:252" x14ac:dyDescent="0.25">
      <c r="A139" s="52"/>
      <c r="B139" s="52"/>
      <c r="C139" s="35"/>
      <c r="D139" s="35"/>
    </row>
    <row r="140" spans="1:252" x14ac:dyDescent="0.25">
      <c r="C140" s="53"/>
    </row>
    <row r="141" spans="1:252" x14ac:dyDescent="0.25">
      <c r="C141" s="53"/>
    </row>
    <row r="142" spans="1:252" x14ac:dyDescent="0.25">
      <c r="C142" s="55"/>
    </row>
    <row r="143" spans="1:252" x14ac:dyDescent="0.25">
      <c r="C143" s="54"/>
    </row>
    <row r="144" spans="1:252" x14ac:dyDescent="0.25">
      <c r="C144" s="54"/>
    </row>
    <row r="145" spans="1:3" x14ac:dyDescent="0.25">
      <c r="A145" s="56"/>
      <c r="B145" s="56"/>
      <c r="C145" s="54"/>
    </row>
    <row r="148" spans="1:3" x14ac:dyDescent="0.25">
      <c r="C148" s="54"/>
    </row>
    <row r="149" spans="1:3" x14ac:dyDescent="0.25">
      <c r="C149" s="54"/>
    </row>
    <row r="150" spans="1:3" x14ac:dyDescent="0.25">
      <c r="C150" s="54"/>
    </row>
    <row r="151" spans="1:3" x14ac:dyDescent="0.25">
      <c r="C151" s="54"/>
    </row>
    <row r="152" spans="1:3" x14ac:dyDescent="0.25">
      <c r="C152" s="54"/>
    </row>
    <row r="153" spans="1:3" x14ac:dyDescent="0.25">
      <c r="C153" s="54"/>
    </row>
    <row r="154" spans="1:3" x14ac:dyDescent="0.25">
      <c r="C154" s="54"/>
    </row>
    <row r="155" spans="1:3" x14ac:dyDescent="0.25">
      <c r="C155" s="57"/>
    </row>
    <row r="156" spans="1:3" x14ac:dyDescent="0.25">
      <c r="C156" s="53"/>
    </row>
    <row r="157" spans="1:3" x14ac:dyDescent="0.25">
      <c r="C157" s="53"/>
    </row>
    <row r="158" spans="1:3" x14ac:dyDescent="0.25">
      <c r="C158" s="53"/>
    </row>
    <row r="159" spans="1:3" x14ac:dyDescent="0.25">
      <c r="C159" s="54"/>
    </row>
    <row r="160" spans="1:3" x14ac:dyDescent="0.25">
      <c r="C160" s="54"/>
    </row>
    <row r="161" spans="3:3" x14ac:dyDescent="0.25">
      <c r="C161" s="54"/>
    </row>
    <row r="162" spans="3:3" x14ac:dyDescent="0.25">
      <c r="C162" s="54"/>
    </row>
    <row r="163" spans="3:3" x14ac:dyDescent="0.25">
      <c r="C163" s="39"/>
    </row>
    <row r="164" spans="3:3" x14ac:dyDescent="0.25">
      <c r="C164" s="39"/>
    </row>
    <row r="165" spans="3:3" x14ac:dyDescent="0.25">
      <c r="C165" s="39"/>
    </row>
  </sheetData>
  <mergeCells count="12">
    <mergeCell ref="A1:D1"/>
    <mergeCell ref="A2:D2"/>
    <mergeCell ref="A4:A5"/>
    <mergeCell ref="B4:B5"/>
    <mergeCell ref="C4:C5"/>
    <mergeCell ref="D4:D5"/>
    <mergeCell ref="A76:D76"/>
    <mergeCell ref="A77:D77"/>
    <mergeCell ref="A79:A80"/>
    <mergeCell ref="B79:B80"/>
    <mergeCell ref="C79:C80"/>
    <mergeCell ref="D79:D8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VILLARREAL</dc:creator>
  <cp:lastModifiedBy>YELITZA BATISTA</cp:lastModifiedBy>
  <dcterms:created xsi:type="dcterms:W3CDTF">2017-11-13T19:29:40Z</dcterms:created>
  <dcterms:modified xsi:type="dcterms:W3CDTF">2018-01-31T22:58:56Z</dcterms:modified>
</cp:coreProperties>
</file>